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69E927DD-2641-4A71-A79A-DEAF0A85D56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依頼書" sheetId="15" r:id="rId1"/>
    <sheet name="入力" sheetId="11" r:id="rId2"/>
    <sheet name="入力 (4本)" sheetId="12" r:id="rId3"/>
  </sheets>
  <definedNames>
    <definedName name="_xlnm.Print_Area" localSheetId="1">入力!$A$1:$DH$37</definedName>
    <definedName name="_xlnm.Print_Area" localSheetId="2">'入力 (4本)'!$A$1:$DH$38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7" i="12" l="1"/>
  <c r="ED20" i="11" l="1"/>
  <c r="X17" i="15" l="1"/>
  <c r="CJ17" i="11"/>
  <c r="CJ17" i="12"/>
  <c r="BR17" i="11"/>
  <c r="CA17" i="12"/>
  <c r="CA17" i="11"/>
  <c r="CZ17" i="11" l="1"/>
  <c r="CZ17" i="12"/>
  <c r="CM10" i="11"/>
  <c r="B32" i="12"/>
  <c r="B31" i="11"/>
  <c r="T8" i="12" l="1"/>
  <c r="T8" i="11"/>
  <c r="Q14" i="12" l="1"/>
  <c r="Q14" i="11"/>
  <c r="CT12" i="12"/>
  <c r="CT12" i="11"/>
  <c r="CK12" i="12"/>
  <c r="CK12" i="11"/>
  <c r="CB12" i="12"/>
  <c r="CB12" i="11"/>
  <c r="BV13" i="12"/>
  <c r="BV13" i="11"/>
  <c r="T12" i="12"/>
  <c r="T10" i="12"/>
  <c r="T12" i="11"/>
  <c r="T10" i="11"/>
  <c r="CM10" i="12"/>
  <c r="E103" i="15" l="1"/>
  <c r="S80" i="15"/>
  <c r="S123" i="15" s="1"/>
  <c r="U123" i="15" s="1"/>
  <c r="S79" i="15"/>
  <c r="S122" i="15" s="1"/>
  <c r="U122" i="15" s="1"/>
  <c r="S78" i="15"/>
  <c r="U78" i="15" s="1"/>
  <c r="S77" i="15"/>
  <c r="S120" i="15" s="1"/>
  <c r="U120" i="15" s="1"/>
  <c r="S76" i="15"/>
  <c r="S119" i="15" s="1"/>
  <c r="U119" i="15" s="1"/>
  <c r="S75" i="15"/>
  <c r="S118" i="15" s="1"/>
  <c r="U118" i="15" s="1"/>
  <c r="S74" i="15"/>
  <c r="S117" i="15" s="1"/>
  <c r="U117" i="15" s="1"/>
  <c r="S73" i="15"/>
  <c r="U73" i="15" s="1"/>
  <c r="S72" i="15"/>
  <c r="U72" i="15" s="1"/>
  <c r="S71" i="15"/>
  <c r="U71" i="15" s="1"/>
  <c r="S70" i="15"/>
  <c r="U70" i="15" s="1"/>
  <c r="S69" i="15"/>
  <c r="U69" i="15" s="1"/>
  <c r="S68" i="15"/>
  <c r="S111" i="15" s="1"/>
  <c r="U111" i="15" s="1"/>
  <c r="S67" i="15"/>
  <c r="S110" i="15" s="1"/>
  <c r="U110" i="15" s="1"/>
  <c r="S66" i="15"/>
  <c r="S109" i="15" s="1"/>
  <c r="U109" i="15" s="1"/>
  <c r="S65" i="15"/>
  <c r="S108" i="15" s="1"/>
  <c r="U108" i="15" s="1"/>
  <c r="S64" i="15"/>
  <c r="S107" i="15" s="1"/>
  <c r="U107" i="15" s="1"/>
  <c r="S63" i="15"/>
  <c r="U63" i="15" s="1"/>
  <c r="V60" i="15"/>
  <c r="V103" i="15" s="1"/>
  <c r="T60" i="15"/>
  <c r="T103" i="15" s="1"/>
  <c r="R60" i="15"/>
  <c r="R103" i="15" s="1"/>
  <c r="E60" i="15"/>
  <c r="E59" i="15"/>
  <c r="E102" i="15" s="1"/>
  <c r="Y101" i="15"/>
  <c r="U101" i="15"/>
  <c r="Q101" i="15"/>
  <c r="M101" i="15"/>
  <c r="Y58" i="15"/>
  <c r="U58" i="15"/>
  <c r="Q58" i="15"/>
  <c r="M58" i="15"/>
  <c r="I58" i="15"/>
  <c r="I101" i="15" s="1"/>
  <c r="E58" i="15"/>
  <c r="E101" i="15" s="1"/>
  <c r="E57" i="15"/>
  <c r="E100" i="15" s="1"/>
  <c r="D50" i="15"/>
  <c r="D93" i="15" s="1"/>
  <c r="AA51" i="15"/>
  <c r="AA94" i="15" s="1"/>
  <c r="Y51" i="15"/>
  <c r="Y94" i="15" s="1"/>
  <c r="W51" i="15"/>
  <c r="W94" i="15" s="1"/>
  <c r="Y49" i="15"/>
  <c r="Y92" i="15" s="1"/>
  <c r="X60" i="15"/>
  <c r="X103" i="15" s="1"/>
  <c r="U75" i="15"/>
  <c r="U74" i="15"/>
  <c r="U21" i="15"/>
  <c r="U22" i="15"/>
  <c r="U23" i="15"/>
  <c r="U24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0" i="15"/>
  <c r="S106" i="15" l="1"/>
  <c r="U106" i="15" s="1"/>
  <c r="U124" i="15" s="1"/>
  <c r="U125" i="15" s="1"/>
  <c r="S112" i="15"/>
  <c r="U112" i="15" s="1"/>
  <c r="S113" i="15"/>
  <c r="U113" i="15" s="1"/>
  <c r="S114" i="15"/>
  <c r="U114" i="15" s="1"/>
  <c r="S115" i="15"/>
  <c r="U115" i="15" s="1"/>
  <c r="S116" i="15"/>
  <c r="U116" i="15" s="1"/>
  <c r="U76" i="15"/>
  <c r="U64" i="15"/>
  <c r="U79" i="15"/>
  <c r="U66" i="15"/>
  <c r="U80" i="15"/>
  <c r="U67" i="15"/>
  <c r="U77" i="15"/>
  <c r="U65" i="15"/>
  <c r="U68" i="15"/>
  <c r="S121" i="15"/>
  <c r="U121" i="15" s="1"/>
  <c r="U38" i="15"/>
  <c r="U81" i="15" l="1"/>
  <c r="U82" i="15" s="1"/>
  <c r="I11" i="15"/>
  <c r="I54" i="15" s="1"/>
  <c r="I97" i="15" s="1"/>
  <c r="U3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1" authorId="0" shapeId="0" xr:uid="{970D9FB6-3906-4A9E-9AD3-50299D7553B0}">
      <text>
        <r>
          <rPr>
            <b/>
            <sz val="12"/>
            <color indexed="81"/>
            <rFont val="Meiryo UI"/>
            <family val="3"/>
            <charset val="128"/>
          </rPr>
          <t xml:space="preserve">※注意事項
依頼書･領収書・請求書の3枚と別シートの「コンクリート試験入力用紙」と4枚セットで提出してください。
印刷時に依頼書用紙がずれることがあります。
その場合は、「表示」タブの「改ページプレビュー」で印刷範囲を調整してください。
依頼書は工事名称･試験日ごとに作成してください。
片面印刷してください。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H3" authorId="0" shapeId="0" xr:uid="{6FA4F9F9-0FAF-4052-8D63-59E1308994F3}">
      <text>
        <r>
          <rPr>
            <b/>
            <sz val="12"/>
            <color indexed="81"/>
            <rFont val="Meiryo UI"/>
            <family val="3"/>
            <charset val="128"/>
          </rPr>
          <t>※注意事項
「供試体の寸法」と「養生方法」はプルダウンで選択してください。
「標準養生」とは20±2℃の水中で養生するもので、“普通の”や“一般的な”という意味ではありません。工事の仕様書等で決まっている場合のみ選択してください。
養生方法が空欄の場合は、空中養生し、試験結果通知書は空欄とします。
この入力用紙には試験において必要なことのみ記入していただき、不要なことは記入しないようにしてください。</t>
        </r>
      </text>
    </comment>
    <comment ref="Q16" authorId="0" shapeId="0" xr:uid="{3CB2FAE4-332F-4B16-BED4-79504D8C44D0}">
      <text>
        <r>
          <rPr>
            <b/>
            <sz val="9"/>
            <color indexed="81"/>
            <rFont val="MS P ゴシック"/>
            <family val="3"/>
            <charset val="128"/>
          </rPr>
          <t>セメントミルク、モルタルは呼び強度(N/㎟)を記入してください。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H3" authorId="0" shapeId="0" xr:uid="{88A7EA36-905E-4086-8E75-EF92156E9E8A}">
      <text>
        <r>
          <rPr>
            <b/>
            <sz val="12"/>
            <color indexed="81"/>
            <rFont val="Meiryo UI"/>
            <family val="3"/>
            <charset val="128"/>
          </rPr>
          <t>※注意事項
「供試体の寸法」と「養生方法」はプルダウンで選択してください。
「標準養生」とは20±2℃の水中で養生するもので、“普通の”や“一般的な”という意味ではありません。工事の仕様書等で決まっている場合のみ選択してください。
養生方法が空欄の場合は、空中養生し、試験結果通知書は空欄とします。
この入力用紙には試験において必要なことのみ記入していただき、不要なことは記入しないようにしてください。</t>
        </r>
      </text>
    </comment>
    <comment ref="Q16" authorId="0" shapeId="0" xr:uid="{3DAC9B4F-60E3-4B61-AE99-DEB7C013A064}">
      <text>
        <r>
          <rPr>
            <b/>
            <sz val="9"/>
            <color indexed="81"/>
            <rFont val="MS P ゴシック"/>
            <family val="3"/>
            <charset val="128"/>
          </rPr>
          <t>セメントミルク、モルタルは呼び強度(N/㎟)を記入してください。</t>
        </r>
      </text>
    </comment>
    <comment ref="BL18" authorId="0" shapeId="0" xr:uid="{A613BBB1-49D4-4683-9026-C72DDFFA1C6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スランプ、空気量、混和剤等の必要事項をご記入ください。
</t>
        </r>
      </text>
    </comment>
  </commentList>
</comments>
</file>

<file path=xl/sharedStrings.xml><?xml version="1.0" encoding="utf-8"?>
<sst xmlns="http://schemas.openxmlformats.org/spreadsheetml/2006/main" count="432" uniqueCount="143">
  <si>
    <t>受付
番号</t>
    <rPh sb="0" eb="2">
      <t>ウケツケ</t>
    </rPh>
    <rPh sb="3" eb="5">
      <t>バンゴウ</t>
    </rPh>
    <phoneticPr fontId="3"/>
  </si>
  <si>
    <t>－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</si>
  <si>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</si>
  <si>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</si>
  <si>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</si>
  <si>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</si>
  <si>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養生方法</t>
    <rPh sb="0" eb="2">
      <t>ヨウジョウ</t>
    </rPh>
    <rPh sb="2" eb="4">
      <t>ホウホウ</t>
    </rPh>
    <phoneticPr fontId="3"/>
  </si>
  <si>
    <t>日</t>
    <rPh sb="0" eb="1">
      <t>ニチ</t>
    </rPh>
    <phoneticPr fontId="3"/>
  </si>
  <si>
    <t>C</t>
    <phoneticPr fontId="3"/>
  </si>
  <si>
    <t>コンクリート試験入力用紙</t>
    <rPh sb="6" eb="7">
      <t>タメシ</t>
    </rPh>
    <rPh sb="7" eb="8">
      <t>シルシ</t>
    </rPh>
    <rPh sb="8" eb="12">
      <t>ニュウリョクヨウシ</t>
    </rPh>
    <phoneticPr fontId="3"/>
  </si>
  <si>
    <t>試験</t>
    <rPh sb="0" eb="2">
      <t>シケン</t>
    </rPh>
    <phoneticPr fontId="3"/>
  </si>
  <si>
    <t>通知書</t>
    <rPh sb="0" eb="2">
      <t>ツウチショ</t>
    </rPh>
    <phoneticPr fontId="3"/>
  </si>
  <si>
    <t>工事名称</t>
    <rPh sb="0" eb="2">
      <t>コウジ</t>
    </rPh>
    <rPh sb="2" eb="4">
      <t>メイショウ</t>
    </rPh>
    <phoneticPr fontId="3"/>
  </si>
  <si>
    <t>配合(呼び強度)</t>
    <rPh sb="0" eb="2">
      <t>ハイゴウ</t>
    </rPh>
    <rPh sb="3" eb="4">
      <t>ヨ</t>
    </rPh>
    <rPh sb="5" eb="7">
      <t>キョウド</t>
    </rPh>
    <phoneticPr fontId="3"/>
  </si>
  <si>
    <t>打設･採取日</t>
    <rPh sb="0" eb="2">
      <t>ダセツ</t>
    </rPh>
    <rPh sb="3" eb="6">
      <t>サイシュビ</t>
    </rPh>
    <phoneticPr fontId="3"/>
  </si>
  <si>
    <t>試験日</t>
    <rPh sb="0" eb="2">
      <t>シケンビ</t>
    </rPh>
    <phoneticPr fontId="3"/>
  </si>
  <si>
    <t>令和</t>
    <rPh sb="0" eb="1">
      <t>レイワ</t>
    </rPh>
    <phoneticPr fontId="3"/>
  </si>
  <si>
    <t>材齢</t>
    <rPh sb="0" eb="1">
      <t>ザイレイ</t>
    </rPh>
    <phoneticPr fontId="3"/>
  </si>
  <si>
    <t>その他記載事項</t>
    <rPh sb="2" eb="7">
      <t>タキサイジコウ</t>
    </rPh>
    <phoneticPr fontId="3"/>
  </si>
  <si>
    <t>№</t>
    <phoneticPr fontId="3"/>
  </si>
  <si>
    <t>直径</t>
    <rPh sb="0" eb="2">
      <t>チョッケイ</t>
    </rPh>
    <phoneticPr fontId="3"/>
  </si>
  <si>
    <t>高さ</t>
    <rPh sb="0" eb="1">
      <t>タカ</t>
    </rPh>
    <phoneticPr fontId="3"/>
  </si>
  <si>
    <t>最大荷重</t>
    <rPh sb="0" eb="2">
      <t>サイダイ</t>
    </rPh>
    <rPh sb="2" eb="4">
      <t>カジュウ</t>
    </rPh>
    <phoneticPr fontId="3"/>
  </si>
  <si>
    <t>(㎜)</t>
    <phoneticPr fontId="3"/>
  </si>
  <si>
    <t>試験立会(数値確認)</t>
    <rPh sb="0" eb="2">
      <t>シケン</t>
    </rPh>
    <rPh sb="2" eb="4">
      <t>リッカイ</t>
    </rPh>
    <rPh sb="5" eb="7">
      <t>スウチ</t>
    </rPh>
    <rPh sb="7" eb="9">
      <t>カクニン</t>
    </rPh>
    <phoneticPr fontId="3"/>
  </si>
  <si>
    <t>試験立会(写真撮影を伴う立会)</t>
    <rPh sb="0" eb="2">
      <t>シケン</t>
    </rPh>
    <rPh sb="2" eb="4">
      <t>リッカイ</t>
    </rPh>
    <rPh sb="5" eb="7">
      <t>シャシン</t>
    </rPh>
    <rPh sb="7" eb="9">
      <t>サツエイ</t>
    </rPh>
    <rPh sb="10" eb="11">
      <t>トモナ</t>
    </rPh>
    <rPh sb="12" eb="14">
      <t>リッカイ</t>
    </rPh>
    <phoneticPr fontId="3"/>
  </si>
  <si>
    <t>写真(センターに撮影依頼)</t>
    <rPh sb="0" eb="1">
      <t>シャシン</t>
    </rPh>
    <rPh sb="8" eb="10">
      <t>サツエイ</t>
    </rPh>
    <rPh sb="10" eb="12">
      <t>イライ</t>
    </rPh>
    <phoneticPr fontId="3"/>
  </si>
  <si>
    <t>残材返却</t>
    <rPh sb="0" eb="4">
      <t>ザンザイヘンキャク</t>
    </rPh>
    <phoneticPr fontId="3"/>
  </si>
  <si>
    <t>アンボンドキャッピング</t>
    <phoneticPr fontId="3"/>
  </si>
  <si>
    <t>必要な箇所のみチェックをしてください。記入がない場合はご希望通りにならないことがあります。</t>
    <rPh sb="0" eb="2">
      <t>ヒツヨウ</t>
    </rPh>
    <rPh sb="3" eb="5">
      <t>カショ</t>
    </rPh>
    <rPh sb="19" eb="21">
      <t>キニュウ</t>
    </rPh>
    <rPh sb="24" eb="26">
      <t>バアイ</t>
    </rPh>
    <rPh sb="28" eb="30">
      <t>キボウ</t>
    </rPh>
    <rPh sb="30" eb="31">
      <t>ドオ</t>
    </rPh>
    <phoneticPr fontId="3"/>
  </si>
  <si>
    <t>試験結果通知書の窓口受け取り</t>
    <rPh sb="0" eb="1">
      <t>シケン</t>
    </rPh>
    <rPh sb="1" eb="3">
      <t>ケッカ</t>
    </rPh>
    <rPh sb="3" eb="6">
      <t>ツウチショ</t>
    </rPh>
    <rPh sb="7" eb="9">
      <t>マドグチ</t>
    </rPh>
    <rPh sb="9" eb="10">
      <t>ウ</t>
    </rPh>
    <rPh sb="11" eb="12">
      <t>ト</t>
    </rPh>
    <phoneticPr fontId="1"/>
  </si>
  <si>
    <t>JIS以外の試験方法</t>
    <rPh sb="2" eb="4">
      <t>イガイ</t>
    </rPh>
    <rPh sb="5" eb="7">
      <t>シケン</t>
    </rPh>
    <rPh sb="7" eb="9">
      <t>ホウホウ</t>
    </rPh>
    <phoneticPr fontId="1"/>
  </si>
  <si>
    <t>試験結果通知書に記載します。</t>
    <rPh sb="0" eb="2">
      <t>シケン</t>
    </rPh>
    <rPh sb="2" eb="4">
      <t>ケッカ</t>
    </rPh>
    <rPh sb="4" eb="7">
      <t>ツウチショ</t>
    </rPh>
    <rPh sb="8" eb="10">
      <t>キサイ</t>
    </rPh>
    <phoneticPr fontId="1"/>
  </si>
  <si>
    <t>）</t>
    <phoneticPr fontId="1"/>
  </si>
  <si>
    <t>(kN)</t>
    <phoneticPr fontId="1"/>
  </si>
  <si>
    <t>試験結果の確認</t>
    <rPh sb="0" eb="2">
      <t>シケン</t>
    </rPh>
    <rPh sb="2" eb="4">
      <t>ケッカ</t>
    </rPh>
    <phoneticPr fontId="3"/>
  </si>
  <si>
    <t>時</t>
    <rPh sb="0" eb="1">
      <t>ジ</t>
    </rPh>
    <phoneticPr fontId="1"/>
  </si>
  <si>
    <t>分</t>
    <rPh sb="0" eb="1">
      <t>フン</t>
    </rPh>
    <phoneticPr fontId="1"/>
  </si>
  <si>
    <t>時刻はセンターで記入します。</t>
    <rPh sb="0" eb="1">
      <t>ジコク</t>
    </rPh>
    <rPh sb="7" eb="9">
      <t>キニュウ</t>
    </rPh>
    <phoneticPr fontId="1"/>
  </si>
  <si>
    <t>依頼者様から電話をし、受付番号を伝えてください。</t>
    <rPh sb="0" eb="2">
      <t>イライシャ</t>
    </rPh>
    <rPh sb="2" eb="3">
      <t>サマ</t>
    </rPh>
    <rPh sb="5" eb="7">
      <t>デンワ</t>
    </rPh>
    <rPh sb="10" eb="12">
      <t>ウケツケ</t>
    </rPh>
    <rPh sb="12" eb="14">
      <t>バンゴウ</t>
    </rPh>
    <rPh sb="15" eb="16">
      <t>ツタ</t>
    </rPh>
    <phoneticPr fontId="1"/>
  </si>
  <si>
    <t>お渡しは試験日翌日の午後以降になります。(土､日､祝日を除く)</t>
    <rPh sb="1" eb="2">
      <t>ワタ</t>
    </rPh>
    <rPh sb="4" eb="7">
      <t>シケンビ</t>
    </rPh>
    <rPh sb="7" eb="9">
      <t>ヨクジツ</t>
    </rPh>
    <rPh sb="10" eb="12">
      <t>ゴゴ</t>
    </rPh>
    <rPh sb="12" eb="14">
      <t>イコウ</t>
    </rPh>
    <rPh sb="21" eb="22">
      <t>ド</t>
    </rPh>
    <rPh sb="23" eb="24">
      <t>ニチ</t>
    </rPh>
    <rPh sb="25" eb="27">
      <t>シュクジツ</t>
    </rPh>
    <rPh sb="28" eb="29">
      <t>ノゾ</t>
    </rPh>
    <phoneticPr fontId="1"/>
  </si>
  <si>
    <t>「その他記載事項」欄に記入したものは、試験結果通知書に記載されます。空欄でも構いません。</t>
    <rPh sb="2" eb="7">
      <t>タキサイジコウ</t>
    </rPh>
    <rPh sb="7" eb="8">
      <t>ラン</t>
    </rPh>
    <rPh sb="10" eb="12">
      <t>キニュウ</t>
    </rPh>
    <rPh sb="18" eb="20">
      <t>シケン</t>
    </rPh>
    <rPh sb="20" eb="22">
      <t>ケッカ</t>
    </rPh>
    <rPh sb="22" eb="25">
      <t>ツウチショ</t>
    </rPh>
    <rPh sb="26" eb="27">
      <t>オナ</t>
    </rPh>
    <rPh sb="27" eb="29">
      <t>キサイ</t>
    </rPh>
    <rPh sb="34" eb="36">
      <t>クウラン</t>
    </rPh>
    <rPh sb="38" eb="39">
      <t>カマ</t>
    </rPh>
    <phoneticPr fontId="3"/>
  </si>
  <si>
    <t>記入してください</t>
    <rPh sb="0" eb="1">
      <t>キニュウ</t>
    </rPh>
    <phoneticPr fontId="1"/>
  </si>
  <si>
    <t>(</t>
    <phoneticPr fontId="1"/>
  </si>
  <si>
    <t>円</t>
    <rPh sb="0" eb="1">
      <t>エン</t>
    </rPh>
    <phoneticPr fontId="1"/>
  </si>
  <si>
    <t>打設･採取箇所等</t>
    <rPh sb="0" eb="2">
      <t>ダセツ</t>
    </rPh>
    <rPh sb="3" eb="5">
      <t>サイシュ</t>
    </rPh>
    <rPh sb="5" eb="7">
      <t>カショ</t>
    </rPh>
    <rPh sb="7" eb="8">
      <t>トウ</t>
    </rPh>
    <phoneticPr fontId="3"/>
  </si>
  <si>
    <t>供試体の寸法</t>
    <rPh sb="0" eb="3">
      <t>キョウシタイ</t>
    </rPh>
    <rPh sb="4" eb="6">
      <t>スンポウ</t>
    </rPh>
    <phoneticPr fontId="3"/>
  </si>
  <si>
    <t>「供試体の寸法」と「養生方法」はリストにないものは直接ご記入ください。</t>
    <rPh sb="1" eb="4">
      <t>キョウシタイ</t>
    </rPh>
    <rPh sb="5" eb="7">
      <t>スンポウ</t>
    </rPh>
    <rPh sb="10" eb="12">
      <t>ヨウジョウ</t>
    </rPh>
    <rPh sb="12" eb="14">
      <t>ホウホウ</t>
    </rPh>
    <rPh sb="23" eb="25">
      <t>チョクセツ</t>
    </rPh>
    <rPh sb="26" eb="28">
      <t>キニュウ</t>
    </rPh>
    <rPh sb="33" eb="35">
      <t>ヒツヨウ</t>
    </rPh>
    <phoneticPr fontId="1"/>
  </si>
  <si>
    <t>□</t>
  </si>
  <si>
    <t>□</t>
    <phoneticPr fontId="1"/>
  </si>
  <si>
    <t>チェック</t>
    <phoneticPr fontId="1"/>
  </si>
  <si>
    <t>測点等</t>
    <rPh sb="0" eb="3">
      <t>ソクテントウ</t>
    </rPh>
    <phoneticPr fontId="1"/>
  </si>
  <si>
    <t>試験体1本ごとに測点等が必要な場合はこちらに記入してください。</t>
    <rPh sb="0" eb="2">
      <t>シケン</t>
    </rPh>
    <rPh sb="2" eb="3">
      <t>タイ</t>
    </rPh>
    <rPh sb="4" eb="5">
      <t>ホン</t>
    </rPh>
    <rPh sb="8" eb="11">
      <t>ソクテントウ</t>
    </rPh>
    <rPh sb="12" eb="14">
      <t>ヒツヨウ</t>
    </rPh>
    <rPh sb="15" eb="17">
      <t>バアイ</t>
    </rPh>
    <rPh sb="22" eb="24">
      <t>キニュウ</t>
    </rPh>
    <phoneticPr fontId="1"/>
  </si>
  <si>
    <t>コンクリート試験依頼書</t>
    <rPh sb="6" eb="8">
      <t>シケン</t>
    </rPh>
    <rPh sb="8" eb="11">
      <t>イライショ</t>
    </rPh>
    <phoneticPr fontId="1"/>
  </si>
  <si>
    <t>公益財団法人岡山県建設技術センター　御中</t>
    <rPh sb="0" eb="2">
      <t>コウエキ</t>
    </rPh>
    <rPh sb="2" eb="6">
      <t>ザイダンホウジン</t>
    </rPh>
    <rPh sb="6" eb="9">
      <t>オカヤマケン</t>
    </rPh>
    <rPh sb="9" eb="11">
      <t>ケンセツ</t>
    </rPh>
    <rPh sb="11" eb="13">
      <t>ギジュツ</t>
    </rPh>
    <rPh sb="18" eb="20">
      <t>オンチュウ</t>
    </rPh>
    <phoneticPr fontId="1"/>
  </si>
  <si>
    <t>【依頼者】</t>
    <rPh sb="1" eb="4">
      <t>イライシャ</t>
    </rPh>
    <phoneticPr fontId="1"/>
  </si>
  <si>
    <t>会社名</t>
    <rPh sb="0" eb="3">
      <t>カイシャメイ</t>
    </rPh>
    <phoneticPr fontId="1"/>
  </si>
  <si>
    <t>〒</t>
    <phoneticPr fontId="1"/>
  </si>
  <si>
    <t>所在地</t>
    <rPh sb="0" eb="3">
      <t>ショザイチ</t>
    </rPh>
    <phoneticPr fontId="1"/>
  </si>
  <si>
    <t>（領収書･請求書の宛名）</t>
    <rPh sb="1" eb="4">
      <t>リョウシュウショ</t>
    </rPh>
    <rPh sb="5" eb="8">
      <t>セイキュウショ</t>
    </rPh>
    <rPh sb="9" eb="11">
      <t>アテナ</t>
    </rPh>
    <phoneticPr fontId="1"/>
  </si>
  <si>
    <t>伺、下記試験依頼書により実施してよろしいか。</t>
    <rPh sb="0" eb="1">
      <t>ウカガ</t>
    </rPh>
    <rPh sb="2" eb="4">
      <t>カキ</t>
    </rPh>
    <rPh sb="4" eb="6">
      <t>シケン</t>
    </rPh>
    <rPh sb="6" eb="9">
      <t>イライショ</t>
    </rPh>
    <rPh sb="12" eb="14">
      <t>ジッシ</t>
    </rPh>
    <phoneticPr fontId="1"/>
  </si>
  <si>
    <t>受付
番号</t>
    <rPh sb="0" eb="2">
      <t>ウケツケ</t>
    </rPh>
    <rPh sb="3" eb="5">
      <t>バンゴウ</t>
    </rPh>
    <phoneticPr fontId="1"/>
  </si>
  <si>
    <t>C-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</si>
  <si>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</si>
  <si>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</si>
  <si>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</si>
  <si>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</si>
  <si>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【試験結果の宛名】</t>
    <rPh sb="1" eb="3">
      <t>シケン</t>
    </rPh>
    <rPh sb="3" eb="5">
      <t>ケッカ</t>
    </rPh>
    <rPh sb="6" eb="8">
      <t>アテナ</t>
    </rPh>
    <phoneticPr fontId="1"/>
  </si>
  <si>
    <t>【郵送先】</t>
    <rPh sb="1" eb="4">
      <t>ユウソウサキ</t>
    </rPh>
    <phoneticPr fontId="1"/>
  </si>
  <si>
    <t>※依頼者と異なる場合のみ記入してください。</t>
    <rPh sb="1" eb="4">
      <t>イライシャ</t>
    </rPh>
    <rPh sb="5" eb="6">
      <t>コト</t>
    </rPh>
    <rPh sb="8" eb="10">
      <t>バアイ</t>
    </rPh>
    <rPh sb="12" eb="14">
      <t>キニュウ</t>
    </rPh>
    <phoneticPr fontId="1"/>
  </si>
  <si>
    <t>建設材料試験手数料(税込み)</t>
    <rPh sb="0" eb="2">
      <t>ケンセツ</t>
    </rPh>
    <rPh sb="2" eb="4">
      <t>ザイリョウ</t>
    </rPh>
    <rPh sb="4" eb="6">
      <t>シケン</t>
    </rPh>
    <rPh sb="6" eb="9">
      <t>テスウリョウ</t>
    </rPh>
    <rPh sb="10" eb="12">
      <t>ゼイコ</t>
    </rPh>
    <phoneticPr fontId="1"/>
  </si>
  <si>
    <t>工事名称</t>
    <rPh sb="0" eb="2">
      <t>コウジ</t>
    </rPh>
    <rPh sb="2" eb="4">
      <t>メイショウ</t>
    </rPh>
    <phoneticPr fontId="1"/>
  </si>
  <si>
    <t>発注者</t>
    <rPh sb="0" eb="3">
      <t>ハッチュウシャ</t>
    </rPh>
    <phoneticPr fontId="1"/>
  </si>
  <si>
    <r>
      <t xml:space="preserve">配合等
</t>
    </r>
    <r>
      <rPr>
        <sz val="6"/>
        <color theme="1"/>
        <rFont val="Meiryo UI"/>
        <family val="3"/>
        <charset val="128"/>
      </rPr>
      <t>(入力用紙に詳しく記入してください。)</t>
    </r>
    <rPh sb="0" eb="2">
      <t>ハイゴウ</t>
    </rPh>
    <rPh sb="2" eb="3">
      <t>トウ</t>
    </rPh>
    <rPh sb="5" eb="7">
      <t>ニュウリョク</t>
    </rPh>
    <rPh sb="7" eb="9">
      <t>ヨウシ</t>
    </rPh>
    <rPh sb="10" eb="11">
      <t>クワ</t>
    </rPh>
    <rPh sb="13" eb="15">
      <t>キニュウ</t>
    </rPh>
    <phoneticPr fontId="1"/>
  </si>
  <si>
    <t>岡山県</t>
    <rPh sb="0" eb="3">
      <t>オカヤマケン</t>
    </rPh>
    <phoneticPr fontId="1"/>
  </si>
  <si>
    <t>市町村</t>
    <rPh sb="0" eb="3">
      <t>シチョウソン</t>
    </rPh>
    <phoneticPr fontId="1"/>
  </si>
  <si>
    <t>国</t>
    <rPh sb="0" eb="1">
      <t>クニ</t>
    </rPh>
    <phoneticPr fontId="1"/>
  </si>
  <si>
    <t>県内民間</t>
    <rPh sb="0" eb="2">
      <t>ケンナイ</t>
    </rPh>
    <rPh sb="2" eb="4">
      <t>ミンカン</t>
    </rPh>
    <phoneticPr fontId="1"/>
  </si>
  <si>
    <t>※土･日･祝日以外</t>
    <rPh sb="1" eb="2">
      <t>ツチ</t>
    </rPh>
    <rPh sb="3" eb="4">
      <t>ニチ</t>
    </rPh>
    <rPh sb="5" eb="7">
      <t>シュクジツ</t>
    </rPh>
    <rPh sb="7" eb="9">
      <t>イガイ</t>
    </rPh>
    <phoneticPr fontId="1"/>
  </si>
  <si>
    <t>曜日</t>
    <rPh sb="0" eb="2">
      <t>ヨウビ</t>
    </rPh>
    <phoneticPr fontId="1"/>
  </si>
  <si>
    <t>試験日</t>
    <rPh sb="0" eb="3">
      <t>シケンビ</t>
    </rPh>
    <phoneticPr fontId="1"/>
  </si>
  <si>
    <t>月</t>
    <rPh sb="0" eb="1">
      <t>ゲツ</t>
    </rPh>
    <phoneticPr fontId="1"/>
  </si>
  <si>
    <t>圧縮強度試験「標準養生」</t>
    <rPh sb="0" eb="2">
      <t>アッシュク</t>
    </rPh>
    <rPh sb="2" eb="4">
      <t>キョウド</t>
    </rPh>
    <rPh sb="4" eb="6">
      <t>シケン</t>
    </rPh>
    <rPh sb="7" eb="9">
      <t>ヒョウジュン</t>
    </rPh>
    <rPh sb="9" eb="11">
      <t>ヨウジョウ</t>
    </rPh>
    <phoneticPr fontId="1"/>
  </si>
  <si>
    <t>曲げ強度試験「標準養生」</t>
    <rPh sb="0" eb="1">
      <t>マ</t>
    </rPh>
    <rPh sb="2" eb="4">
      <t>キョウド</t>
    </rPh>
    <rPh sb="4" eb="6">
      <t>シケン</t>
    </rPh>
    <rPh sb="7" eb="11">
      <t>ヒョウジュンヨウジョウ</t>
    </rPh>
    <phoneticPr fontId="1"/>
  </si>
  <si>
    <t>曲げ強度試験</t>
    <rPh sb="0" eb="1">
      <t>マ</t>
    </rPh>
    <rPh sb="2" eb="4">
      <t>キョウド</t>
    </rPh>
    <rPh sb="4" eb="6">
      <t>シケン</t>
    </rPh>
    <phoneticPr fontId="1"/>
  </si>
  <si>
    <t>割裂引張強度試験「標準養生」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rPh sb="9" eb="13">
      <t>ヒョウジュンヨウジョウ</t>
    </rPh>
    <phoneticPr fontId="1"/>
  </si>
  <si>
    <t>割裂引張強度試験</t>
    <rPh sb="0" eb="1">
      <t>カツ</t>
    </rPh>
    <rPh sb="1" eb="2">
      <t>レツ</t>
    </rPh>
    <rPh sb="2" eb="3">
      <t>ヒ</t>
    </rPh>
    <rPh sb="3" eb="4">
      <t>パ</t>
    </rPh>
    <rPh sb="4" eb="6">
      <t>キョウド</t>
    </rPh>
    <rPh sb="6" eb="8">
      <t>シケン</t>
    </rPh>
    <phoneticPr fontId="1"/>
  </si>
  <si>
    <t>切取りコアの圧縮強度試験</t>
    <rPh sb="0" eb="1">
      <t>キ</t>
    </rPh>
    <rPh sb="1" eb="2">
      <t>ト</t>
    </rPh>
    <rPh sb="6" eb="12">
      <t>アッシュクキョウドシケン</t>
    </rPh>
    <phoneticPr fontId="1"/>
  </si>
  <si>
    <t>切取りコアの整形</t>
    <rPh sb="0" eb="1">
      <t>キ</t>
    </rPh>
    <rPh sb="1" eb="2">
      <t>ト</t>
    </rPh>
    <rPh sb="6" eb="8">
      <t>セイケイ</t>
    </rPh>
    <phoneticPr fontId="1"/>
  </si>
  <si>
    <t>φ5㎝供試体の圧縮強度試験「養生含む」</t>
    <rPh sb="3" eb="6">
      <t>キョウシタイ</t>
    </rPh>
    <rPh sb="7" eb="9">
      <t>アッシュク</t>
    </rPh>
    <rPh sb="9" eb="11">
      <t>キョウド</t>
    </rPh>
    <rPh sb="11" eb="13">
      <t>シケン</t>
    </rPh>
    <rPh sb="14" eb="16">
      <t>ヨウジョウ</t>
    </rPh>
    <rPh sb="16" eb="17">
      <t>フク</t>
    </rPh>
    <phoneticPr fontId="1"/>
  </si>
  <si>
    <r>
      <t>φ5</t>
    </r>
    <r>
      <rPr>
        <sz val="11"/>
        <color theme="1"/>
        <rFont val="Microsoft YaHei"/>
        <family val="3"/>
        <charset val="134"/>
      </rPr>
      <t>㎝</t>
    </r>
    <r>
      <rPr>
        <sz val="11"/>
        <color theme="1"/>
        <rFont val="Meiryo UI"/>
        <family val="3"/>
        <charset val="128"/>
      </rPr>
      <t>供試体の整形</t>
    </r>
    <rPh sb="0" eb="6">
      <t>ファイ5センチキョウシタイ</t>
    </rPh>
    <rPh sb="7" eb="9">
      <t>セイケイ</t>
    </rPh>
    <phoneticPr fontId="1"/>
  </si>
  <si>
    <t>4×4×16㎝角材の曲げ･圧縮試験</t>
    <rPh sb="7" eb="9">
      <t>カクザイ</t>
    </rPh>
    <rPh sb="10" eb="11">
      <t>マ</t>
    </rPh>
    <rPh sb="13" eb="15">
      <t>アッシュク</t>
    </rPh>
    <rPh sb="15" eb="17">
      <t>シケン</t>
    </rPh>
    <phoneticPr fontId="1"/>
  </si>
  <si>
    <t>4×4×16㎝角材の曲げ･圧縮試験「モールド貸与」</t>
    <rPh sb="7" eb="9">
      <t>カクザイ</t>
    </rPh>
    <rPh sb="10" eb="11">
      <t>マ</t>
    </rPh>
    <rPh sb="13" eb="15">
      <t>アッシュク</t>
    </rPh>
    <rPh sb="15" eb="17">
      <t>シケン</t>
    </rPh>
    <rPh sb="22" eb="24">
      <t>タイヨ</t>
    </rPh>
    <phoneticPr fontId="1"/>
  </si>
  <si>
    <t>中性化深さ試験</t>
    <rPh sb="0" eb="3">
      <t>チュウセイカ</t>
    </rPh>
    <rPh sb="3" eb="4">
      <t>フカ</t>
    </rPh>
    <rPh sb="5" eb="7">
      <t>シケン</t>
    </rPh>
    <phoneticPr fontId="1"/>
  </si>
  <si>
    <t>静弾性係数試験「コンプレッソメーター使用」</t>
    <rPh sb="0" eb="1">
      <t>セイ</t>
    </rPh>
    <rPh sb="1" eb="3">
      <t>ダンセイ</t>
    </rPh>
    <rPh sb="3" eb="5">
      <t>ケイスウ</t>
    </rPh>
    <rPh sb="5" eb="7">
      <t>シケン</t>
    </rPh>
    <rPh sb="18" eb="20">
      <t>シヨウ</t>
    </rPh>
    <phoneticPr fontId="1"/>
  </si>
  <si>
    <t>JIS A 1108</t>
  </si>
  <si>
    <t>JIS A 1108</t>
    <phoneticPr fontId="1"/>
  </si>
  <si>
    <r>
      <t>φ5</t>
    </r>
    <r>
      <rPr>
        <sz val="6"/>
        <color theme="1"/>
        <rFont val="Microsoft YaHei"/>
        <family val="3"/>
        <charset val="134"/>
      </rPr>
      <t>㎝</t>
    </r>
    <r>
      <rPr>
        <sz val="6"/>
        <color theme="1"/>
        <rFont val="Meiryo UI"/>
        <family val="3"/>
        <charset val="128"/>
      </rPr>
      <t>供試体の圧縮強度試験
「モールド支給･端面整形付」</t>
    </r>
    <rPh sb="0" eb="13">
      <t>ファイ5センチキョウシタイノアッシュクキョウドシケン</t>
    </rPh>
    <rPh sb="19" eb="21">
      <t>シキュウ</t>
    </rPh>
    <rPh sb="22" eb="23">
      <t>タン</t>
    </rPh>
    <rPh sb="23" eb="24">
      <t>メン</t>
    </rPh>
    <rPh sb="24" eb="26">
      <t>セイケイ</t>
    </rPh>
    <rPh sb="26" eb="27">
      <t>ツ</t>
    </rPh>
    <phoneticPr fontId="1"/>
  </si>
  <si>
    <t>〃</t>
    <phoneticPr fontId="1"/>
  </si>
  <si>
    <t>圧縮強度試験</t>
    <rPh sb="0" eb="2">
      <t>アッシュク</t>
    </rPh>
    <rPh sb="2" eb="4">
      <t>キョウド</t>
    </rPh>
    <rPh sb="4" eb="6">
      <t>シケン</t>
    </rPh>
    <phoneticPr fontId="1"/>
  </si>
  <si>
    <t>3本までを1組</t>
  </si>
  <si>
    <t>3本までを1組</t>
    <rPh sb="1" eb="2">
      <t>ホン</t>
    </rPh>
    <rPh sb="6" eb="7">
      <t>クミ</t>
    </rPh>
    <phoneticPr fontId="1"/>
  </si>
  <si>
    <t>試　験　項　目</t>
    <rPh sb="0" eb="1">
      <t>タメシ</t>
    </rPh>
    <rPh sb="2" eb="3">
      <t>ゲン</t>
    </rPh>
    <rPh sb="4" eb="5">
      <t>コウ</t>
    </rPh>
    <rPh sb="6" eb="7">
      <t>メ</t>
    </rPh>
    <phoneticPr fontId="1"/>
  </si>
  <si>
    <t>試験法等</t>
    <rPh sb="0" eb="3">
      <t>シケンホウ</t>
    </rPh>
    <rPh sb="3" eb="4">
      <t>トウ</t>
    </rPh>
    <phoneticPr fontId="1"/>
  </si>
  <si>
    <t>単価(税込)</t>
    <rPh sb="0" eb="2">
      <t>タンカ</t>
    </rPh>
    <rPh sb="3" eb="5">
      <t>ゼイコ</t>
    </rPh>
    <phoneticPr fontId="1"/>
  </si>
  <si>
    <t>件数</t>
    <rPh sb="0" eb="2">
      <t>ケンスウ</t>
    </rPh>
    <phoneticPr fontId="1"/>
  </si>
  <si>
    <t>手数料(税込)</t>
    <rPh sb="0" eb="3">
      <t>テスウリョウ</t>
    </rPh>
    <rPh sb="4" eb="6">
      <t>ゼイコ</t>
    </rPh>
    <phoneticPr fontId="1"/>
  </si>
  <si>
    <t>数量等</t>
    <rPh sb="0" eb="2">
      <t>スウリョウ</t>
    </rPh>
    <rPh sb="2" eb="3">
      <t>トウ</t>
    </rPh>
    <phoneticPr fontId="1"/>
  </si>
  <si>
    <t>JIS A 1106</t>
    <phoneticPr fontId="1"/>
  </si>
  <si>
    <t>JIS A 1113</t>
    <phoneticPr fontId="1"/>
  </si>
  <si>
    <t>JIS A 1107</t>
    <phoneticPr fontId="1"/>
  </si>
  <si>
    <t>両端面</t>
    <rPh sb="0" eb="1">
      <t>リョウ</t>
    </rPh>
    <rPh sb="1" eb="2">
      <t>タン</t>
    </rPh>
    <rPh sb="2" eb="3">
      <t>メン</t>
    </rPh>
    <phoneticPr fontId="1"/>
  </si>
  <si>
    <t>JIS A 1171
JIS R 5201</t>
    <phoneticPr fontId="1"/>
  </si>
  <si>
    <t>JIS A 1152</t>
    <phoneticPr fontId="1"/>
  </si>
  <si>
    <t>JIS A 1149</t>
    <phoneticPr fontId="1"/>
  </si>
  <si>
    <t>3本までを1組</t>
    <phoneticPr fontId="1"/>
  </si>
  <si>
    <t>1本あたり</t>
    <rPh sb="1" eb="2">
      <t>ホン</t>
    </rPh>
    <phoneticPr fontId="1"/>
  </si>
  <si>
    <t>1本あたり</t>
    <phoneticPr fontId="1"/>
  </si>
  <si>
    <t>３枚毎につき</t>
    <rPh sb="1" eb="2">
      <t>マイ</t>
    </rPh>
    <rPh sb="2" eb="3">
      <t>ゴト</t>
    </rPh>
    <phoneticPr fontId="1"/>
  </si>
  <si>
    <t>合計(10％税込)</t>
    <rPh sb="0" eb="2">
      <t>ゴウケイ</t>
    </rPh>
    <rPh sb="6" eb="8">
      <t>ゼイコ</t>
    </rPh>
    <phoneticPr fontId="1"/>
  </si>
  <si>
    <t>10％消費税額</t>
    <rPh sb="3" eb="6">
      <t>ショウヒゼイ</t>
    </rPh>
    <rPh sb="6" eb="7">
      <t>ガク</t>
    </rPh>
    <phoneticPr fontId="1"/>
  </si>
  <si>
    <t>必要事項を記入し、該当する□を■にしてください。</t>
    <phoneticPr fontId="1"/>
  </si>
  <si>
    <r>
      <t xml:space="preserve">領　　収　　書
</t>
    </r>
    <r>
      <rPr>
        <sz val="11"/>
        <color theme="1"/>
        <rFont val="Meiryo UI"/>
        <family val="3"/>
        <charset val="128"/>
      </rPr>
      <t>(兼建設材料試験依頼書依頼者控)</t>
    </r>
    <rPh sb="0" eb="1">
      <t>リョウ</t>
    </rPh>
    <rPh sb="3" eb="4">
      <t>オサム</t>
    </rPh>
    <rPh sb="6" eb="7">
      <t>ショ</t>
    </rPh>
    <rPh sb="9" eb="10">
      <t>ケン</t>
    </rPh>
    <rPh sb="10" eb="12">
      <t>ケンセツ</t>
    </rPh>
    <rPh sb="12" eb="14">
      <t>ザイリョウ</t>
    </rPh>
    <rPh sb="14" eb="16">
      <t>シケン</t>
    </rPh>
    <rPh sb="16" eb="19">
      <t>イライショ</t>
    </rPh>
    <rPh sb="19" eb="22">
      <t>イライシャ</t>
    </rPh>
    <rPh sb="22" eb="23">
      <t>ヒカ</t>
    </rPh>
    <phoneticPr fontId="1"/>
  </si>
  <si>
    <t>様</t>
    <rPh sb="0" eb="1">
      <t>サマ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</si>
  <si>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</si>
  <si>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r>
      <t>写真手数料</t>
    </r>
    <r>
      <rPr>
        <sz val="9"/>
        <color theme="1"/>
        <rFont val="Meiryo UI"/>
        <family val="3"/>
        <charset val="128"/>
      </rPr>
      <t>（自身で撮る場合には不要）</t>
    </r>
    <rPh sb="0" eb="5">
      <t>シャシンテスウリョウ</t>
    </rPh>
    <phoneticPr fontId="1"/>
  </si>
  <si>
    <t>□</t>
    <phoneticPr fontId="1"/>
  </si>
  <si>
    <t>県外民間</t>
    <rPh sb="0" eb="4">
      <t>ケンガイミンカン</t>
    </rPh>
    <phoneticPr fontId="1"/>
  </si>
  <si>
    <t>県外公共</t>
    <rPh sb="0" eb="2">
      <t>ケンガイ</t>
    </rPh>
    <rPh sb="2" eb="4">
      <t>コウキョウ</t>
    </rPh>
    <phoneticPr fontId="1"/>
  </si>
  <si>
    <t>〒701-1201　　岡山県岡山市北区首部294-7
公益財団法人岡山県建設技術センター　技術部 技術第二課 試験班
TEL：086-284-4510　　FAX：086-284-8808</t>
    <phoneticPr fontId="1"/>
  </si>
  <si>
    <t>・ゆうちょ銀行から振り込む場合：【記号･番号:01210-8-45555】</t>
    <phoneticPr fontId="1"/>
  </si>
  <si>
    <t>・ゆうちょ銀行以外から振り込む場合:金融機関コード:9900　店番:129
ゆうちょ銀行　一二九店（イチニキュウ店）
当座　0045555
ザイ）オカヤマケンケンセツギジュツセンター</t>
    <phoneticPr fontId="1"/>
  </si>
  <si>
    <t>※振込手数料は貴社負担でお願いします。</t>
    <phoneticPr fontId="1"/>
  </si>
  <si>
    <t>［注意事項］
・試験終了後に試験結果通知書を郵送します。
・あらかじめ申し出のない限り、供試体は返還いたしません。</t>
    <rPh sb="44" eb="47">
      <t>キョウシタイ</t>
    </rPh>
    <phoneticPr fontId="1"/>
  </si>
  <si>
    <t>※入金確認後に試験を開始します。振込が試験日当日になる場合は、振り込んだことがわかる書類(領収書等)をFAXしてください。</t>
    <rPh sb="22" eb="24">
      <t>トウジツ</t>
    </rPh>
    <phoneticPr fontId="1"/>
  </si>
  <si>
    <t>令和5年9月改正</t>
    <rPh sb="0" eb="2">
      <t>レイワ</t>
    </rPh>
    <rPh sb="3" eb="4">
      <t>ネン</t>
    </rPh>
    <rPh sb="5" eb="6">
      <t>ガツ</t>
    </rPh>
    <rPh sb="6" eb="8">
      <t>カイセイ</t>
    </rPh>
    <phoneticPr fontId="1"/>
  </si>
  <si>
    <t>登録番号：T9260005000234</t>
  </si>
  <si>
    <t>[振込のご案内]</t>
    <phoneticPr fontId="1"/>
  </si>
  <si>
    <t>TEL</t>
    <phoneticPr fontId="1"/>
  </si>
  <si>
    <t>上記金額領収いたしました。
公益財団法人岡山県建設技術センター
登録番号：T9260005000234</t>
    <phoneticPr fontId="1"/>
  </si>
  <si>
    <t>〒701-1201　　岡山市北区首部294-7
公益財団法人岡山県建設技術センター
登録番号：T9260005000234
TEL：086-284-4510　FAX：086-284-8808</t>
    <phoneticPr fontId="1"/>
  </si>
  <si>
    <t>□</t>
    <phoneticPr fontId="1"/>
  </si>
  <si>
    <t>　会社名</t>
    <rPh sb="1" eb="4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</si>
</sst>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▲ &quot;#,##0"/>
    <numFmt numFmtId="178" formatCode="#,###"/>
    <numFmt numFmtId="179" formatCode="0.0_ "/>
    <numFmt numFmtId="180" formatCode="0_ "/>
    <numFmt numFmtId="181" formatCode="[&lt;=999]000;[&lt;=9999]000\-00;000\-0000"/>
  </numFmts>
  <fonts count="4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3"/>
      <name val="Meiryo UI"/>
      <family val="3"/>
      <charset val="128"/>
    </font>
    <font>
      <b/>
      <sz val="22"/>
      <name val="Meiryo UI"/>
      <family val="3"/>
      <charset val="128"/>
    </font>
    <font>
      <sz val="8"/>
      <name val="Meiryo UI"/>
      <family val="3"/>
      <charset val="128"/>
    </font>
    <font>
      <b/>
      <sz val="24"/>
      <name val="Meiryo UI"/>
      <family val="3"/>
      <charset val="128"/>
    </font>
    <font>
      <sz val="6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7"/>
      <name val="Meiryo UI"/>
      <family val="3"/>
      <charset val="128"/>
    </font>
    <font>
      <b/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7"/>
      <color indexed="8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icrosoft YaHei"/>
      <family val="3"/>
      <charset val="134"/>
    </font>
    <font>
      <sz val="6"/>
      <color theme="1"/>
      <name val="Microsoft YaHei"/>
      <family val="3"/>
      <charset val="134"/>
    </font>
    <font>
      <sz val="2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8"/>
      <color theme="1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2"/>
      <color indexed="81"/>
      <name val="Meiryo UI"/>
      <family val="3"/>
      <charset val="128"/>
    </font>
    <font>
      <sz val="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6" fillId="0" borderId="0" xfId="1" quotePrefix="1" applyFont="1" applyAlignment="1">
      <alignment vertical="distributed"/>
    </xf>
    <xf numFmtId="0" fontId="8" fillId="0" borderId="0" xfId="1" applyFont="1" applyAlignment="1">
      <alignment vertical="center"/>
    </xf>
    <xf numFmtId="0" fontId="8" fillId="0" borderId="8" xfId="1" quotePrefix="1" applyFont="1" applyBorder="1" applyAlignment="1">
      <alignment vertical="center"/>
    </xf>
    <xf numFmtId="0" fontId="8" fillId="0" borderId="0" xfId="1" quotePrefix="1" applyFont="1" applyAlignment="1">
      <alignment vertical="center"/>
    </xf>
    <xf numFmtId="0" fontId="9" fillId="0" borderId="0" xfId="1" quotePrefix="1" applyFont="1" applyAlignment="1">
      <alignment vertical="center"/>
    </xf>
    <xf numFmtId="0" fontId="4" fillId="0" borderId="8" xfId="1" applyFont="1" applyBorder="1"/>
    <xf numFmtId="0" fontId="4" fillId="0" borderId="0" xfId="1" applyFont="1" applyAlignment="1">
      <alignment vertical="center"/>
    </xf>
    <xf numFmtId="0" fontId="10" fillId="0" borderId="8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6" fillId="0" borderId="0" xfId="1" quotePrefix="1" applyFont="1" applyAlignment="1">
      <alignment wrapText="1"/>
    </xf>
    <xf numFmtId="0" fontId="13" fillId="0" borderId="0" xfId="1" applyFont="1" applyAlignment="1">
      <alignment vertical="center"/>
    </xf>
    <xf numFmtId="0" fontId="10" fillId="0" borderId="8" xfId="1" applyFont="1" applyBorder="1" applyAlignment="1">
      <alignment vertical="center"/>
    </xf>
    <xf numFmtId="178" fontId="5" fillId="0" borderId="0" xfId="1" applyNumberFormat="1" applyFont="1" applyAlignment="1">
      <alignment vertical="center"/>
    </xf>
    <xf numFmtId="0" fontId="20" fillId="0" borderId="0" xfId="1" applyFont="1" applyAlignment="1">
      <alignment vertical="center" wrapText="1"/>
    </xf>
    <xf numFmtId="0" fontId="12" fillId="0" borderId="13" xfId="1" quotePrefix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4" fillId="0" borderId="9" xfId="1" applyFont="1" applyBorder="1"/>
    <xf numFmtId="0" fontId="12" fillId="0" borderId="0" xfId="1" quotePrefix="1" applyFont="1" applyAlignment="1">
      <alignment horizontal="left" vertical="top" wrapText="1"/>
    </xf>
    <xf numFmtId="0" fontId="0" fillId="0" borderId="8" xfId="0" applyBorder="1">
      <alignment vertical="center"/>
    </xf>
    <xf numFmtId="0" fontId="19" fillId="0" borderId="11" xfId="1" quotePrefix="1" applyFont="1" applyBorder="1" applyAlignment="1">
      <alignment vertical="center" shrinkToFit="1"/>
    </xf>
    <xf numFmtId="0" fontId="19" fillId="0" borderId="26" xfId="1" quotePrefix="1" applyFont="1" applyBorder="1" applyAlignment="1">
      <alignment vertical="center" shrinkToFit="1"/>
    </xf>
    <xf numFmtId="0" fontId="19" fillId="0" borderId="21" xfId="1" quotePrefix="1" applyFont="1" applyBorder="1" applyAlignment="1">
      <alignment vertical="center" shrinkToFit="1"/>
    </xf>
    <xf numFmtId="0" fontId="19" fillId="0" borderId="22" xfId="1" quotePrefix="1" applyFont="1" applyBorder="1" applyAlignment="1">
      <alignment vertical="center" shrinkToFit="1"/>
    </xf>
    <xf numFmtId="0" fontId="4" fillId="0" borderId="13" xfId="1" applyFont="1" applyBorder="1"/>
    <xf numFmtId="0" fontId="4" fillId="0" borderId="27" xfId="1" applyFont="1" applyBorder="1"/>
    <xf numFmtId="0" fontId="4" fillId="0" borderId="22" xfId="1" applyFont="1" applyBorder="1"/>
    <xf numFmtId="0" fontId="13" fillId="0" borderId="11" xfId="1" applyFont="1" applyBorder="1" applyAlignment="1">
      <alignment vertical="top"/>
    </xf>
    <xf numFmtId="0" fontId="12" fillId="0" borderId="0" xfId="1" applyFont="1"/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/>
    <xf numFmtId="0" fontId="24" fillId="0" borderId="15" xfId="0" applyFont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14" xfId="0" applyFont="1" applyBorder="1">
      <alignment vertical="center"/>
    </xf>
    <xf numFmtId="0" fontId="28" fillId="0" borderId="2" xfId="0" applyFont="1" applyBorder="1" applyAlignment="1">
      <alignment vertical="top"/>
    </xf>
    <xf numFmtId="0" fontId="24" fillId="0" borderId="3" xfId="0" applyFont="1" applyBorder="1">
      <alignment vertical="center"/>
    </xf>
    <xf numFmtId="0" fontId="24" fillId="0" borderId="36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62" xfId="0" applyFont="1" applyBorder="1">
      <alignment vertical="center"/>
    </xf>
    <xf numFmtId="0" fontId="28" fillId="0" borderId="0" xfId="0" applyFont="1" applyAlignment="1"/>
    <xf numFmtId="0" fontId="24" fillId="3" borderId="78" xfId="0" applyFont="1" applyFill="1" applyBorder="1">
      <alignment vertical="center"/>
    </xf>
    <xf numFmtId="0" fontId="24" fillId="3" borderId="36" xfId="0" applyFont="1" applyFill="1" applyBorder="1">
      <alignment vertical="center"/>
    </xf>
    <xf numFmtId="0" fontId="24" fillId="3" borderId="82" xfId="0" applyFont="1" applyFill="1" applyBorder="1">
      <alignment vertical="center"/>
    </xf>
    <xf numFmtId="0" fontId="24" fillId="0" borderId="0" xfId="0" applyFont="1" applyAlignment="1"/>
    <xf numFmtId="0" fontId="24" fillId="0" borderId="11" xfId="0" applyFont="1" applyBorder="1" applyAlignment="1">
      <alignment horizontal="center" vertical="center"/>
    </xf>
    <xf numFmtId="0" fontId="31" fillId="0" borderId="0" xfId="0" applyFont="1" applyAlignment="1"/>
    <xf numFmtId="0" fontId="28" fillId="0" borderId="0" xfId="0" applyFont="1">
      <alignment vertical="center"/>
    </xf>
    <xf numFmtId="0" fontId="28" fillId="0" borderId="11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14" fontId="43" fillId="0" borderId="0" xfId="0" applyNumberFormat="1" applyFont="1">
      <alignment vertical="center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30" fillId="0" borderId="94" xfId="0" applyFont="1" applyBorder="1" applyAlignment="1">
      <alignment horizontal="left" vertical="center" shrinkToFit="1"/>
    </xf>
    <xf numFmtId="0" fontId="30" fillId="0" borderId="39" xfId="0" applyFont="1" applyBorder="1" applyAlignment="1">
      <alignment horizontal="left" vertical="center" shrinkToFit="1"/>
    </xf>
    <xf numFmtId="0" fontId="30" fillId="0" borderId="41" xfId="0" applyFont="1" applyBorder="1" applyAlignment="1">
      <alignment horizontal="left" vertical="center" shrinkToFit="1"/>
    </xf>
    <xf numFmtId="0" fontId="30" fillId="0" borderId="95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/>
    </xf>
    <xf numFmtId="0" fontId="30" fillId="0" borderId="96" xfId="0" applyFont="1" applyBorder="1" applyAlignment="1">
      <alignment horizontal="left" vertical="center"/>
    </xf>
    <xf numFmtId="0" fontId="30" fillId="0" borderId="97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98" xfId="0" applyFont="1" applyBorder="1" applyAlignment="1">
      <alignment horizontal="left" vertical="center"/>
    </xf>
    <xf numFmtId="0" fontId="30" fillId="0" borderId="99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10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distributed" vertical="center"/>
    </xf>
    <xf numFmtId="0" fontId="24" fillId="3" borderId="65" xfId="0" applyFont="1" applyFill="1" applyBorder="1" applyAlignment="1">
      <alignment horizontal="center" vertical="center"/>
    </xf>
    <xf numFmtId="0" fontId="24" fillId="3" borderId="66" xfId="0" applyFont="1" applyFill="1" applyBorder="1" applyAlignment="1">
      <alignment horizontal="center" vertical="center"/>
    </xf>
    <xf numFmtId="0" fontId="24" fillId="3" borderId="68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70" xfId="0" applyFont="1" applyFill="1" applyBorder="1" applyAlignment="1">
      <alignment horizontal="center" vertical="center"/>
    </xf>
    <xf numFmtId="0" fontId="24" fillId="3" borderId="71" xfId="0" applyFont="1" applyFill="1" applyBorder="1" applyAlignment="1">
      <alignment horizontal="center" vertical="center"/>
    </xf>
    <xf numFmtId="181" fontId="32" fillId="0" borderId="66" xfId="0" applyNumberFormat="1" applyFont="1" applyBorder="1" applyAlignment="1" applyProtection="1">
      <alignment horizontal="left" vertical="center" shrinkToFit="1"/>
      <protection locked="0"/>
    </xf>
    <xf numFmtId="0" fontId="32" fillId="0" borderId="7" xfId="0" applyFont="1" applyBorder="1" applyAlignment="1" applyProtection="1">
      <alignment horizontal="left" vertical="center" shrinkToFit="1"/>
      <protection locked="0"/>
    </xf>
    <xf numFmtId="0" fontId="32" fillId="0" borderId="69" xfId="0" applyFont="1" applyBorder="1" applyAlignment="1" applyProtection="1">
      <alignment horizontal="left" vertical="center" shrinkToFit="1"/>
      <protection locked="0"/>
    </xf>
    <xf numFmtId="0" fontId="32" fillId="0" borderId="66" xfId="0" applyFont="1" applyBorder="1" applyAlignment="1" applyProtection="1">
      <alignment horizontal="left" vertical="center" shrinkToFit="1"/>
      <protection locked="0"/>
    </xf>
    <xf numFmtId="0" fontId="32" fillId="0" borderId="67" xfId="0" applyFont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3" xfId="0" applyFont="1" applyBorder="1" applyAlignment="1" applyProtection="1">
      <alignment horizontal="left" vertical="center" shrinkToFit="1"/>
      <protection locked="0"/>
    </xf>
    <xf numFmtId="0" fontId="32" fillId="0" borderId="52" xfId="0" applyFont="1" applyBorder="1" applyAlignment="1" applyProtection="1">
      <alignment horizontal="left" vertical="center" shrinkToFit="1"/>
      <protection locked="0"/>
    </xf>
    <xf numFmtId="0" fontId="32" fillId="0" borderId="64" xfId="0" applyFont="1" applyBorder="1" applyAlignment="1" applyProtection="1">
      <alignment horizontal="left" vertical="center" shrinkToFit="1"/>
      <protection locked="0"/>
    </xf>
    <xf numFmtId="181" fontId="32" fillId="0" borderId="19" xfId="0" applyNumberFormat="1" applyFont="1" applyBorder="1" applyAlignment="1" applyProtection="1">
      <alignment horizontal="left" vertical="center" shrinkToFit="1"/>
      <protection locked="0"/>
    </xf>
    <xf numFmtId="181" fontId="32" fillId="0" borderId="2" xfId="0" applyNumberFormat="1" applyFont="1" applyBorder="1" applyAlignment="1" applyProtection="1">
      <alignment horizontal="left" vertical="center" shrinkToFit="1"/>
      <protection locked="0"/>
    </xf>
    <xf numFmtId="181" fontId="32" fillId="0" borderId="3" xfId="0" applyNumberFormat="1" applyFont="1" applyBorder="1" applyAlignment="1" applyProtection="1">
      <alignment horizontal="left" vertical="center" shrinkToFit="1"/>
      <protection locked="0"/>
    </xf>
    <xf numFmtId="0" fontId="32" fillId="0" borderId="23" xfId="0" applyFont="1" applyBorder="1" applyAlignment="1" applyProtection="1">
      <alignment horizontal="left" vertical="center" shrinkToFit="1"/>
      <protection locked="0"/>
    </xf>
    <xf numFmtId="0" fontId="32" fillId="0" borderId="21" xfId="0" applyFont="1" applyBorder="1" applyAlignment="1" applyProtection="1">
      <alignment horizontal="left" vertical="center" shrinkToFit="1"/>
      <protection locked="0"/>
    </xf>
    <xf numFmtId="0" fontId="32" fillId="0" borderId="24" xfId="0" applyFont="1" applyBorder="1" applyAlignment="1" applyProtection="1">
      <alignment horizontal="left" vertical="center" shrinkToFit="1"/>
      <protection locked="0"/>
    </xf>
    <xf numFmtId="0" fontId="32" fillId="0" borderId="73" xfId="0" applyFont="1" applyBorder="1" applyAlignment="1" applyProtection="1">
      <alignment horizontal="left" vertical="center" shrinkToFit="1"/>
      <protection locked="0"/>
    </xf>
    <xf numFmtId="0" fontId="32" fillId="0" borderId="5" xfId="0" applyFont="1" applyBorder="1" applyAlignment="1" applyProtection="1">
      <alignment horizontal="left" vertical="center" shrinkToFit="1"/>
      <protection locked="0"/>
    </xf>
    <xf numFmtId="0" fontId="32" fillId="0" borderId="6" xfId="0" applyFont="1" applyBorder="1" applyAlignment="1" applyProtection="1">
      <alignment horizontal="left" vertical="center" shrinkToFit="1"/>
      <protection locked="0"/>
    </xf>
    <xf numFmtId="0" fontId="32" fillId="0" borderId="71" xfId="0" applyFont="1" applyBorder="1" applyAlignment="1" applyProtection="1">
      <alignment horizontal="left" vertical="center" shrinkToFit="1"/>
      <protection locked="0"/>
    </xf>
    <xf numFmtId="0" fontId="32" fillId="0" borderId="72" xfId="0" applyFont="1" applyBorder="1" applyAlignment="1" applyProtection="1">
      <alignment horizontal="left" vertical="center" shrinkToFit="1"/>
      <protection locked="0"/>
    </xf>
    <xf numFmtId="0" fontId="28" fillId="0" borderId="1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1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51" xfId="0" applyFont="1" applyBorder="1" applyAlignment="1" applyProtection="1">
      <alignment horizontal="left" vertical="center" shrinkToFit="1"/>
      <protection locked="0"/>
    </xf>
    <xf numFmtId="0" fontId="29" fillId="0" borderId="29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3" fontId="35" fillId="0" borderId="2" xfId="0" applyNumberFormat="1" applyFont="1" applyBorder="1" applyAlignment="1">
      <alignment horizontal="center" vertical="center"/>
    </xf>
    <xf numFmtId="3" fontId="35" fillId="0" borderId="5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32" fillId="0" borderId="76" xfId="0" applyFont="1" applyBorder="1" applyAlignment="1" applyProtection="1">
      <alignment horizontal="left" vertical="center" shrinkToFit="1"/>
      <protection locked="0"/>
    </xf>
    <xf numFmtId="0" fontId="32" fillId="0" borderId="17" xfId="0" applyFont="1" applyBorder="1" applyAlignment="1" applyProtection="1">
      <alignment horizontal="left" vertical="center" shrinkToFit="1"/>
      <protection locked="0"/>
    </xf>
    <xf numFmtId="0" fontId="32" fillId="0" borderId="77" xfId="0" applyFont="1" applyBorder="1" applyAlignment="1" applyProtection="1">
      <alignment horizontal="left" vertical="center" shrinkToFit="1"/>
      <protection locked="0"/>
    </xf>
    <xf numFmtId="0" fontId="24" fillId="0" borderId="21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 shrinkToFit="1"/>
    </xf>
    <xf numFmtId="0" fontId="24" fillId="3" borderId="37" xfId="0" applyFont="1" applyFill="1" applyBorder="1" applyAlignment="1">
      <alignment horizontal="left" vertical="center" shrinkToFit="1"/>
    </xf>
    <xf numFmtId="176" fontId="33" fillId="3" borderId="38" xfId="0" applyNumberFormat="1" applyFont="1" applyFill="1" applyBorder="1" applyAlignment="1">
      <alignment horizontal="right" vertical="center"/>
    </xf>
    <xf numFmtId="176" fontId="33" fillId="3" borderId="39" xfId="0" applyNumberFormat="1" applyFont="1" applyFill="1" applyBorder="1" applyAlignment="1">
      <alignment horizontal="right" vertical="center"/>
    </xf>
    <xf numFmtId="176" fontId="33" fillId="3" borderId="40" xfId="0" applyNumberFormat="1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>
      <alignment horizontal="center" vertical="center" shrinkToFit="1"/>
    </xf>
    <xf numFmtId="0" fontId="32" fillId="0" borderId="74" xfId="0" applyFont="1" applyBorder="1" applyAlignment="1" applyProtection="1">
      <alignment horizontal="left" vertical="center" shrinkToFit="1"/>
      <protection locked="0"/>
    </xf>
    <xf numFmtId="0" fontId="24" fillId="3" borderId="79" xfId="0" applyFont="1" applyFill="1" applyBorder="1" applyAlignment="1">
      <alignment horizontal="left" vertical="center" shrinkToFit="1"/>
    </xf>
    <xf numFmtId="0" fontId="24" fillId="3" borderId="79" xfId="0" applyFont="1" applyFill="1" applyBorder="1" applyAlignment="1">
      <alignment horizontal="center" vertical="center"/>
    </xf>
    <xf numFmtId="176" fontId="25" fillId="3" borderId="79" xfId="0" applyNumberFormat="1" applyFont="1" applyFill="1" applyBorder="1" applyAlignment="1">
      <alignment horizontal="right" vertical="center"/>
    </xf>
    <xf numFmtId="0" fontId="24" fillId="0" borderId="85" xfId="0" applyFont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 wrapText="1"/>
    </xf>
    <xf numFmtId="0" fontId="24" fillId="3" borderId="75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176" fontId="24" fillId="0" borderId="85" xfId="0" applyNumberFormat="1" applyFont="1" applyBorder="1" applyAlignment="1">
      <alignment horizontal="center" vertical="center" shrinkToFit="1"/>
    </xf>
    <xf numFmtId="0" fontId="24" fillId="0" borderId="85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31" fillId="3" borderId="37" xfId="0" applyFont="1" applyFill="1" applyBorder="1" applyAlignment="1">
      <alignment horizontal="left" vertical="center" wrapText="1" shrinkToFit="1"/>
    </xf>
    <xf numFmtId="0" fontId="31" fillId="3" borderId="37" xfId="0" applyFont="1" applyFill="1" applyBorder="1" applyAlignment="1">
      <alignment horizontal="left" vertical="center" shrinkToFit="1"/>
    </xf>
    <xf numFmtId="0" fontId="24" fillId="3" borderId="83" xfId="0" applyFont="1" applyFill="1" applyBorder="1" applyAlignment="1">
      <alignment horizontal="left" vertical="center" shrinkToFit="1"/>
    </xf>
    <xf numFmtId="0" fontId="24" fillId="3" borderId="80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33" fillId="0" borderId="37" xfId="0" applyFont="1" applyBorder="1" applyAlignment="1" applyProtection="1">
      <alignment horizontal="center" vertical="center"/>
      <protection locked="0"/>
    </xf>
    <xf numFmtId="176" fontId="33" fillId="0" borderId="38" xfId="0" applyNumberFormat="1" applyFont="1" applyBorder="1" applyAlignment="1">
      <alignment horizontal="right" vertical="center"/>
    </xf>
    <xf numFmtId="176" fontId="33" fillId="0" borderId="39" xfId="0" applyNumberFormat="1" applyFont="1" applyBorder="1" applyAlignment="1">
      <alignment horizontal="right" vertical="center"/>
    </xf>
    <xf numFmtId="176" fontId="33" fillId="0" borderId="40" xfId="0" applyNumberFormat="1" applyFont="1" applyBorder="1" applyAlignment="1">
      <alignment horizontal="right" vertical="center"/>
    </xf>
    <xf numFmtId="0" fontId="24" fillId="0" borderId="81" xfId="0" applyFont="1" applyBorder="1" applyAlignment="1">
      <alignment horizontal="center" vertical="center"/>
    </xf>
    <xf numFmtId="0" fontId="33" fillId="3" borderId="37" xfId="0" applyFont="1" applyFill="1" applyBorder="1" applyAlignment="1" applyProtection="1">
      <alignment horizontal="center" vertical="center"/>
      <protection locked="0"/>
    </xf>
    <xf numFmtId="0" fontId="33" fillId="3" borderId="79" xfId="0" applyFont="1" applyFill="1" applyBorder="1" applyAlignment="1" applyProtection="1">
      <alignment horizontal="center" vertical="center"/>
      <protection locked="0"/>
    </xf>
    <xf numFmtId="176" fontId="33" fillId="3" borderId="79" xfId="0" applyNumberFormat="1" applyFont="1" applyFill="1" applyBorder="1" applyAlignment="1">
      <alignment horizontal="right" vertical="center"/>
    </xf>
    <xf numFmtId="0" fontId="24" fillId="3" borderId="81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/>
    </xf>
    <xf numFmtId="0" fontId="24" fillId="3" borderId="83" xfId="0" applyFont="1" applyFill="1" applyBorder="1" applyAlignment="1">
      <alignment horizontal="center" vertical="center"/>
    </xf>
    <xf numFmtId="176" fontId="25" fillId="0" borderId="37" xfId="0" applyNumberFormat="1" applyFont="1" applyBorder="1" applyAlignment="1">
      <alignment horizontal="right" vertical="center"/>
    </xf>
    <xf numFmtId="176" fontId="25" fillId="3" borderId="37" xfId="0" applyNumberFormat="1" applyFont="1" applyFill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76" fontId="25" fillId="0" borderId="35" xfId="0" applyNumberFormat="1" applyFont="1" applyBorder="1" applyAlignment="1">
      <alignment horizontal="righ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176" fontId="33" fillId="0" borderId="3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176" fontId="25" fillId="3" borderId="83" xfId="0" applyNumberFormat="1" applyFont="1" applyFill="1" applyBorder="1" applyAlignment="1">
      <alignment horizontal="right" vertical="center"/>
    </xf>
    <xf numFmtId="0" fontId="33" fillId="3" borderId="83" xfId="0" applyFont="1" applyFill="1" applyBorder="1" applyAlignment="1" applyProtection="1">
      <alignment horizontal="center" vertical="center"/>
      <protection locked="0"/>
    </xf>
    <xf numFmtId="176" fontId="33" fillId="3" borderId="44" xfId="0" applyNumberFormat="1" applyFont="1" applyFill="1" applyBorder="1" applyAlignment="1">
      <alignment horizontal="right" vertical="center"/>
    </xf>
    <xf numFmtId="176" fontId="33" fillId="3" borderId="45" xfId="0" applyNumberFormat="1" applyFont="1" applyFill="1" applyBorder="1" applyAlignment="1">
      <alignment horizontal="right" vertical="center"/>
    </xf>
    <xf numFmtId="176" fontId="33" fillId="3" borderId="46" xfId="0" applyNumberFormat="1" applyFont="1" applyFill="1" applyBorder="1" applyAlignment="1">
      <alignment horizontal="right" vertical="center"/>
    </xf>
    <xf numFmtId="0" fontId="24" fillId="3" borderId="84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6" fontId="33" fillId="0" borderId="11" xfId="0" applyNumberFormat="1" applyFont="1" applyBorder="1" applyAlignment="1">
      <alignment horizontal="right" vertical="center"/>
    </xf>
    <xf numFmtId="176" fontId="33" fillId="0" borderId="60" xfId="0" applyNumberFormat="1" applyFont="1" applyBorder="1" applyAlignment="1">
      <alignment horizontal="right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4" fillId="0" borderId="76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left" vertical="center" shrinkToFit="1"/>
    </xf>
    <xf numFmtId="0" fontId="24" fillId="0" borderId="77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33" fillId="0" borderId="37" xfId="0" applyFont="1" applyBorder="1" applyAlignment="1">
      <alignment horizontal="center" vertical="center"/>
    </xf>
    <xf numFmtId="0" fontId="33" fillId="3" borderId="79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3" borderId="83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29" fillId="0" borderId="86" xfId="0" applyFont="1" applyBorder="1" applyAlignment="1">
      <alignment horizontal="left" vertical="center" wrapText="1"/>
    </xf>
    <xf numFmtId="0" fontId="29" fillId="0" borderId="87" xfId="0" applyFont="1" applyBorder="1" applyAlignment="1">
      <alignment horizontal="left" vertical="center" wrapText="1"/>
    </xf>
    <xf numFmtId="0" fontId="29" fillId="0" borderId="88" xfId="0" applyFont="1" applyBorder="1" applyAlignment="1">
      <alignment horizontal="left" vertical="center" wrapText="1"/>
    </xf>
    <xf numFmtId="0" fontId="29" fillId="0" borderId="8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90" xfId="0" applyFont="1" applyBorder="1" applyAlignment="1">
      <alignment horizontal="left" vertical="center" wrapText="1"/>
    </xf>
    <xf numFmtId="0" fontId="29" fillId="0" borderId="91" xfId="0" applyFont="1" applyBorder="1" applyAlignment="1">
      <alignment horizontal="left" vertical="center" wrapText="1"/>
    </xf>
    <xf numFmtId="0" fontId="29" fillId="0" borderId="92" xfId="0" applyFont="1" applyBorder="1" applyAlignment="1">
      <alignment horizontal="left" vertical="center" wrapText="1"/>
    </xf>
    <xf numFmtId="0" fontId="29" fillId="0" borderId="93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13" fillId="0" borderId="0" xfId="1" applyFont="1" applyAlignment="1">
      <alignment horizontal="left" vertical="center"/>
    </xf>
    <xf numFmtId="178" fontId="14" fillId="0" borderId="0" xfId="1" applyNumberFormat="1" applyFont="1" applyAlignment="1">
      <alignment horizontal="left" vertical="center" shrinkToFit="1"/>
    </xf>
    <xf numFmtId="178" fontId="14" fillId="0" borderId="9" xfId="1" applyNumberFormat="1" applyFont="1" applyBorder="1" applyAlignment="1">
      <alignment horizontal="left" vertical="center" shrinkToFit="1"/>
    </xf>
    <xf numFmtId="0" fontId="8" fillId="0" borderId="7" xfId="1" quotePrefix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5" fillId="0" borderId="11" xfId="1" applyFont="1" applyBorder="1" applyAlignment="1" applyProtection="1">
      <alignment horizontal="center" vertical="center" shrinkToFit="1"/>
      <protection locked="0" hidden="1"/>
    </xf>
    <xf numFmtId="0" fontId="15" fillId="0" borderId="13" xfId="1" applyFont="1" applyBorder="1" applyAlignment="1" applyProtection="1">
      <alignment horizontal="center" vertical="center" shrinkToFit="1"/>
      <protection locked="0" hidden="1"/>
    </xf>
    <xf numFmtId="0" fontId="7" fillId="0" borderId="0" xfId="1" applyFont="1" applyAlignment="1">
      <alignment horizontal="distributed" vertical="center"/>
    </xf>
    <xf numFmtId="0" fontId="7" fillId="0" borderId="0" xfId="1" quotePrefix="1" applyFont="1" applyAlignment="1">
      <alignment horizontal="distributed" vertical="center"/>
    </xf>
    <xf numFmtId="0" fontId="8" fillId="0" borderId="0" xfId="1" applyFont="1" applyAlignment="1">
      <alignment horizontal="left" vertical="center"/>
    </xf>
    <xf numFmtId="0" fontId="8" fillId="0" borderId="7" xfId="1" applyFont="1" applyBorder="1" applyAlignment="1">
      <alignment horizontal="distributed" vertical="center"/>
    </xf>
    <xf numFmtId="0" fontId="8" fillId="0" borderId="7" xfId="1" quotePrefix="1" applyFont="1" applyBorder="1" applyAlignment="1">
      <alignment horizontal="distributed" vertical="center"/>
    </xf>
    <xf numFmtId="0" fontId="4" fillId="0" borderId="7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quotePrefix="1" applyFont="1" applyAlignment="1">
      <alignment horizontal="right" vertical="center"/>
    </xf>
    <xf numFmtId="181" fontId="12" fillId="0" borderId="0" xfId="1" applyNumberFormat="1" applyFont="1" applyAlignment="1">
      <alignment horizontal="left" vertical="center"/>
    </xf>
    <xf numFmtId="0" fontId="12" fillId="0" borderId="11" xfId="1" applyFont="1" applyBorder="1" applyAlignment="1">
      <alignment horizontal="center" vertical="center"/>
    </xf>
    <xf numFmtId="178" fontId="17" fillId="0" borderId="11" xfId="1" applyNumberFormat="1" applyFont="1" applyBorder="1" applyAlignment="1" applyProtection="1">
      <alignment horizontal="center" vertical="center"/>
      <protection hidden="1"/>
    </xf>
    <xf numFmtId="0" fontId="13" fillId="0" borderId="13" xfId="1" quotePrefix="1" applyFont="1" applyBorder="1" applyAlignment="1">
      <alignment horizontal="left"/>
    </xf>
    <xf numFmtId="178" fontId="12" fillId="0" borderId="0" xfId="1" applyNumberFormat="1" applyFont="1" applyAlignment="1">
      <alignment horizontal="left" shrinkToFit="1"/>
    </xf>
    <xf numFmtId="0" fontId="18" fillId="2" borderId="7" xfId="1" applyFont="1" applyFill="1" applyBorder="1" applyAlignment="1">
      <alignment horizontal="center" vertical="center"/>
    </xf>
    <xf numFmtId="178" fontId="18" fillId="0" borderId="7" xfId="1" applyNumberFormat="1" applyFont="1" applyBorder="1" applyAlignment="1" applyProtection="1">
      <alignment horizontal="left" vertical="center" shrinkToFit="1"/>
      <protection hidden="1"/>
    </xf>
    <xf numFmtId="0" fontId="13" fillId="0" borderId="0" xfId="1" quotePrefix="1" applyFont="1" applyAlignment="1">
      <alignment horizontal="left" vertical="center"/>
    </xf>
    <xf numFmtId="178" fontId="18" fillId="0" borderId="21" xfId="1" quotePrefix="1" applyNumberFormat="1" applyFont="1" applyBorder="1" applyAlignment="1">
      <alignment horizontal="center" vertical="center" wrapText="1"/>
    </xf>
    <xf numFmtId="0" fontId="19" fillId="0" borderId="21" xfId="1" quotePrefix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178" fontId="18" fillId="0" borderId="21" xfId="1" applyNumberFormat="1" applyFont="1" applyBorder="1" applyAlignment="1" applyProtection="1">
      <alignment horizontal="center" vertical="center" wrapText="1"/>
      <protection locked="0"/>
    </xf>
    <xf numFmtId="0" fontId="18" fillId="2" borderId="7" xfId="1" applyFont="1" applyFill="1" applyBorder="1" applyAlignment="1">
      <alignment horizontal="center" vertical="center" shrinkToFit="1"/>
    </xf>
    <xf numFmtId="178" fontId="18" fillId="0" borderId="7" xfId="1" applyNumberFormat="1" applyFont="1" applyBorder="1" applyAlignment="1" applyProtection="1">
      <alignment horizontal="left" vertical="center" shrinkToFit="1"/>
      <protection locked="0"/>
    </xf>
    <xf numFmtId="0" fontId="18" fillId="2" borderId="23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8" fillId="2" borderId="22" xfId="1" applyFont="1" applyFill="1" applyBorder="1" applyAlignment="1">
      <alignment horizontal="center" vertical="center" shrinkToFit="1"/>
    </xf>
    <xf numFmtId="178" fontId="18" fillId="0" borderId="23" xfId="1" applyNumberFormat="1" applyFont="1" applyBorder="1" applyAlignment="1" applyProtection="1">
      <alignment horizontal="left" vertical="center" shrinkToFit="1"/>
      <protection locked="0"/>
    </xf>
    <xf numFmtId="178" fontId="18" fillId="0" borderId="21" xfId="1" applyNumberFormat="1" applyFont="1" applyBorder="1" applyAlignment="1" applyProtection="1">
      <alignment horizontal="left" vertical="center" shrinkToFit="1"/>
      <protection locked="0"/>
    </xf>
    <xf numFmtId="178" fontId="18" fillId="2" borderId="23" xfId="1" applyNumberFormat="1" applyFont="1" applyFill="1" applyBorder="1" applyAlignment="1">
      <alignment horizontal="center" vertical="center" shrinkToFit="1"/>
    </xf>
    <xf numFmtId="178" fontId="18" fillId="2" borderId="21" xfId="1" applyNumberFormat="1" applyFont="1" applyFill="1" applyBorder="1" applyAlignment="1">
      <alignment horizontal="center" vertical="center" shrinkToFit="1"/>
    </xf>
    <xf numFmtId="178" fontId="18" fillId="2" borderId="22" xfId="1" applyNumberFormat="1" applyFont="1" applyFill="1" applyBorder="1" applyAlignment="1">
      <alignment horizontal="center" vertical="center" shrinkToFit="1"/>
    </xf>
    <xf numFmtId="178" fontId="18" fillId="0" borderId="22" xfId="1" applyNumberFormat="1" applyFont="1" applyBorder="1" applyAlignment="1" applyProtection="1">
      <alignment horizontal="left" vertical="center" shrinkToFit="1"/>
      <protection locked="0"/>
    </xf>
    <xf numFmtId="0" fontId="21" fillId="2" borderId="10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3" xfId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horizontal="center" vertical="center"/>
    </xf>
    <xf numFmtId="0" fontId="21" fillId="2" borderId="47" xfId="1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horizontal="center" vertical="center"/>
    </xf>
    <xf numFmtId="0" fontId="19" fillId="0" borderId="22" xfId="1" applyFont="1" applyBorder="1" applyAlignment="1">
      <alignment horizontal="center" vertical="center" wrapText="1"/>
    </xf>
    <xf numFmtId="0" fontId="21" fillId="0" borderId="23" xfId="1" applyFont="1" applyBorder="1" applyAlignment="1" applyProtection="1">
      <alignment horizontal="left" vertical="center" shrinkToFit="1"/>
      <protection locked="0"/>
    </xf>
    <xf numFmtId="0" fontId="21" fillId="0" borderId="21" xfId="1" applyFont="1" applyBorder="1" applyAlignment="1" applyProtection="1">
      <alignment horizontal="left" vertical="center" shrinkToFit="1"/>
      <protection locked="0"/>
    </xf>
    <xf numFmtId="178" fontId="21" fillId="0" borderId="23" xfId="1" applyNumberFormat="1" applyFont="1" applyBorder="1" applyAlignment="1" applyProtection="1">
      <alignment horizontal="left" vertical="center" shrinkToFit="1"/>
      <protection locked="0"/>
    </xf>
    <xf numFmtId="178" fontId="21" fillId="0" borderId="21" xfId="1" applyNumberFormat="1" applyFont="1" applyBorder="1" applyAlignment="1" applyProtection="1">
      <alignment horizontal="left" vertical="center" shrinkToFit="1"/>
      <protection locked="0"/>
    </xf>
    <xf numFmtId="178" fontId="21" fillId="0" borderId="22" xfId="1" applyNumberFormat="1" applyFont="1" applyBorder="1" applyAlignment="1" applyProtection="1">
      <alignment horizontal="left" vertical="center" shrinkToFit="1"/>
      <protection locked="0"/>
    </xf>
    <xf numFmtId="0" fontId="13" fillId="0" borderId="11" xfId="1" quotePrefix="1" applyFont="1" applyBorder="1" applyAlignment="1">
      <alignment horizontal="left" vertical="top" wrapText="1"/>
    </xf>
    <xf numFmtId="177" fontId="19" fillId="0" borderId="21" xfId="1" quotePrefix="1" applyNumberFormat="1" applyFont="1" applyBorder="1" applyAlignment="1">
      <alignment horizontal="center" vertical="center" wrapText="1"/>
    </xf>
    <xf numFmtId="177" fontId="18" fillId="2" borderId="23" xfId="1" quotePrefix="1" applyNumberFormat="1" applyFont="1" applyFill="1" applyBorder="1" applyAlignment="1">
      <alignment horizontal="center" vertical="center" wrapText="1"/>
    </xf>
    <xf numFmtId="177" fontId="18" fillId="2" borderId="21" xfId="1" quotePrefix="1" applyNumberFormat="1" applyFont="1" applyFill="1" applyBorder="1" applyAlignment="1">
      <alignment horizontal="center" vertical="center" wrapText="1"/>
    </xf>
    <xf numFmtId="177" fontId="18" fillId="2" borderId="22" xfId="1" quotePrefix="1" applyNumberFormat="1" applyFont="1" applyFill="1" applyBorder="1" applyAlignment="1">
      <alignment horizontal="center" vertical="center" wrapText="1"/>
    </xf>
    <xf numFmtId="177" fontId="18" fillId="0" borderId="23" xfId="1" quotePrefix="1" applyNumberFormat="1" applyFont="1" applyBorder="1" applyAlignment="1" applyProtection="1">
      <alignment horizontal="center" vertical="center" wrapText="1"/>
      <protection locked="0" hidden="1"/>
    </xf>
    <xf numFmtId="177" fontId="18" fillId="0" borderId="21" xfId="1" quotePrefix="1" applyNumberFormat="1" applyFont="1" applyBorder="1" applyAlignment="1" applyProtection="1">
      <alignment horizontal="center" vertical="center" wrapText="1"/>
      <protection locked="0" hidden="1"/>
    </xf>
    <xf numFmtId="178" fontId="18" fillId="0" borderId="21" xfId="1" quotePrefix="1" applyNumberFormat="1" applyFont="1" applyBorder="1" applyAlignment="1" applyProtection="1">
      <alignment horizontal="center" vertical="center" wrapText="1"/>
      <protection locked="0"/>
    </xf>
    <xf numFmtId="0" fontId="18" fillId="2" borderId="23" xfId="1" quotePrefix="1" applyFont="1" applyFill="1" applyBorder="1" applyAlignment="1">
      <alignment horizontal="center" vertical="center" shrinkToFit="1"/>
    </xf>
    <xf numFmtId="0" fontId="18" fillId="2" borderId="21" xfId="1" quotePrefix="1" applyFont="1" applyFill="1" applyBorder="1" applyAlignment="1">
      <alignment horizontal="center" vertical="center" shrinkToFit="1"/>
    </xf>
    <xf numFmtId="0" fontId="18" fillId="2" borderId="22" xfId="1" quotePrefix="1" applyFont="1" applyFill="1" applyBorder="1" applyAlignment="1">
      <alignment horizontal="center" vertical="center" shrinkToFit="1"/>
    </xf>
    <xf numFmtId="0" fontId="4" fillId="2" borderId="50" xfId="1" applyFont="1" applyFill="1" applyBorder="1" applyAlignment="1">
      <alignment horizontal="center" vertical="center"/>
    </xf>
    <xf numFmtId="0" fontId="4" fillId="0" borderId="56" xfId="1" applyFont="1" applyBorder="1" applyAlignment="1" applyProtection="1">
      <alignment horizontal="center" vertical="center" shrinkToFit="1"/>
      <protection locked="0"/>
    </xf>
    <xf numFmtId="0" fontId="4" fillId="0" borderId="57" xfId="1" applyFont="1" applyBorder="1" applyAlignment="1" applyProtection="1">
      <alignment horizontal="center" vertical="center" shrinkToFit="1"/>
      <protection locked="0"/>
    </xf>
    <xf numFmtId="0" fontId="4" fillId="0" borderId="58" xfId="1" applyFont="1" applyBorder="1" applyAlignment="1" applyProtection="1">
      <alignment horizontal="center" vertical="center" shrinkToFit="1"/>
      <protection locked="0"/>
    </xf>
    <xf numFmtId="179" fontId="4" fillId="0" borderId="50" xfId="1" applyNumberFormat="1" applyFont="1" applyBorder="1" applyAlignment="1" applyProtection="1">
      <alignment horizontal="center" vertical="center"/>
      <protection locked="0"/>
    </xf>
    <xf numFmtId="180" fontId="4" fillId="0" borderId="49" xfId="1" applyNumberFormat="1" applyFont="1" applyBorder="1" applyAlignment="1" applyProtection="1">
      <alignment horizontal="center" vertical="center"/>
      <protection locked="0"/>
    </xf>
    <xf numFmtId="0" fontId="4" fillId="0" borderId="49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top"/>
    </xf>
    <xf numFmtId="0" fontId="13" fillId="0" borderId="0" xfId="1" applyFont="1" applyAlignment="1">
      <alignment horizontal="left" vertical="top"/>
    </xf>
    <xf numFmtId="0" fontId="4" fillId="2" borderId="47" xfId="1" applyFont="1" applyFill="1" applyBorder="1" applyAlignment="1">
      <alignment horizontal="center" vertical="center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4" fillId="0" borderId="54" xfId="1" applyFont="1" applyBorder="1" applyAlignment="1" applyProtection="1">
      <alignment horizontal="center" vertical="center" shrinkToFit="1"/>
      <protection locked="0"/>
    </xf>
    <xf numFmtId="0" fontId="4" fillId="0" borderId="55" xfId="1" applyFont="1" applyBorder="1" applyAlignment="1" applyProtection="1">
      <alignment horizontal="center" vertical="center" shrinkToFit="1"/>
      <protection locked="0"/>
    </xf>
    <xf numFmtId="179" fontId="4" fillId="0" borderId="47" xfId="1" applyNumberFormat="1" applyFont="1" applyBorder="1" applyAlignment="1" applyProtection="1">
      <alignment horizontal="center" vertical="center"/>
      <protection locked="0"/>
    </xf>
    <xf numFmtId="180" fontId="4" fillId="0" borderId="47" xfId="1" applyNumberFormat="1" applyFont="1" applyBorder="1" applyAlignment="1" applyProtection="1">
      <alignment horizontal="center" vertical="center"/>
      <protection locked="0"/>
    </xf>
    <xf numFmtId="0" fontId="4" fillId="0" borderId="47" xfId="1" applyFont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0" borderId="38" xfId="1" applyFont="1" applyBorder="1" applyAlignment="1" applyProtection="1">
      <alignment horizontal="center" vertical="center" shrinkToFit="1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4" fillId="0" borderId="40" xfId="1" applyFont="1" applyBorder="1" applyAlignment="1" applyProtection="1">
      <alignment horizontal="center" vertical="center" shrinkToFit="1"/>
      <protection locked="0"/>
    </xf>
    <xf numFmtId="179" fontId="4" fillId="0" borderId="37" xfId="1" applyNumberFormat="1" applyFont="1" applyBorder="1" applyAlignment="1" applyProtection="1">
      <alignment horizontal="center" vertical="center"/>
      <protection locked="0"/>
    </xf>
    <xf numFmtId="180" fontId="4" fillId="0" borderId="37" xfId="1" applyNumberFormat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>
      <alignment horizontal="center" vertical="center"/>
    </xf>
    <xf numFmtId="0" fontId="19" fillId="0" borderId="21" xfId="1" quotePrefix="1" applyFont="1" applyBorder="1" applyAlignment="1">
      <alignment horizontal="center" vertical="center" shrinkToFit="1"/>
    </xf>
    <xf numFmtId="0" fontId="19" fillId="0" borderId="22" xfId="1" quotePrefix="1" applyFont="1" applyBorder="1" applyAlignment="1">
      <alignment horizontal="center" vertical="center" shrinkToFit="1"/>
    </xf>
    <xf numFmtId="0" fontId="19" fillId="0" borderId="21" xfId="1" quotePrefix="1" applyFont="1" applyBorder="1" applyAlignment="1">
      <alignment horizontal="left" vertical="center" shrinkToFit="1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0" fontId="22" fillId="2" borderId="21" xfId="1" quotePrefix="1" applyFont="1" applyFill="1" applyBorder="1" applyAlignment="1">
      <alignment horizontal="left" vertical="center" shrinkToFit="1"/>
    </xf>
    <xf numFmtId="0" fontId="22" fillId="2" borderId="22" xfId="1" quotePrefix="1" applyFont="1" applyFill="1" applyBorder="1" applyAlignment="1">
      <alignment horizontal="left" vertical="center" shrinkToFit="1"/>
    </xf>
    <xf numFmtId="0" fontId="19" fillId="0" borderId="23" xfId="1" quotePrefix="1" applyFont="1" applyBorder="1" applyAlignment="1">
      <alignment horizontal="left" vertical="center" shrinkToFit="1"/>
    </xf>
    <xf numFmtId="0" fontId="19" fillId="0" borderId="22" xfId="1" quotePrefix="1" applyFont="1" applyBorder="1" applyAlignment="1">
      <alignment horizontal="left" vertical="center" shrinkToFit="1"/>
    </xf>
    <xf numFmtId="0" fontId="22" fillId="2" borderId="21" xfId="1" applyFont="1" applyFill="1" applyBorder="1" applyAlignment="1">
      <alignment horizontal="left" vertical="center" wrapText="1"/>
    </xf>
    <xf numFmtId="0" fontId="22" fillId="2" borderId="22" xfId="1" applyFont="1" applyFill="1" applyBorder="1" applyAlignment="1">
      <alignment horizontal="left" vertical="center" wrapText="1"/>
    </xf>
    <xf numFmtId="0" fontId="19" fillId="0" borderId="23" xfId="1" quotePrefix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top"/>
    </xf>
    <xf numFmtId="0" fontId="14" fillId="2" borderId="23" xfId="1" applyFont="1" applyFill="1" applyBorder="1" applyAlignment="1" applyProtection="1">
      <alignment horizontal="center" vertical="center"/>
      <protection locked="0" hidden="1"/>
    </xf>
    <xf numFmtId="0" fontId="14" fillId="2" borderId="21" xfId="1" applyFont="1" applyFill="1" applyBorder="1" applyAlignment="1" applyProtection="1">
      <alignment horizontal="center" vertical="center"/>
      <protection locked="0" hidden="1"/>
    </xf>
    <xf numFmtId="0" fontId="14" fillId="2" borderId="23" xfId="1" applyFont="1" applyFill="1" applyBorder="1" applyAlignment="1" applyProtection="1">
      <alignment horizontal="center" vertical="center"/>
      <protection locked="0"/>
    </xf>
    <xf numFmtId="0" fontId="14" fillId="2" borderId="21" xfId="1" applyFont="1" applyFill="1" applyBorder="1" applyAlignment="1" applyProtection="1">
      <alignment horizontal="center" vertical="center"/>
      <protection locked="0"/>
    </xf>
    <xf numFmtId="0" fontId="4" fillId="2" borderId="21" xfId="1" quotePrefix="1" applyFont="1" applyFill="1" applyBorder="1" applyAlignment="1">
      <alignment horizontal="left" vertical="center" shrinkToFit="1"/>
    </xf>
    <xf numFmtId="0" fontId="4" fillId="2" borderId="22" xfId="1" quotePrefix="1" applyFont="1" applyFill="1" applyBorder="1" applyAlignment="1">
      <alignment horizontal="left" vertical="center" shrinkToFit="1"/>
    </xf>
    <xf numFmtId="0" fontId="8" fillId="0" borderId="23" xfId="1" applyFont="1" applyBorder="1" applyAlignment="1">
      <alignment horizontal="left" vertical="center" shrinkToFit="1"/>
    </xf>
    <xf numFmtId="0" fontId="8" fillId="0" borderId="21" xfId="1" applyFont="1" applyBorder="1" applyAlignment="1">
      <alignment horizontal="left" vertical="center" shrinkToFit="1"/>
    </xf>
    <xf numFmtId="0" fontId="8" fillId="0" borderId="22" xfId="1" applyFont="1" applyBorder="1" applyAlignment="1">
      <alignment horizontal="left" vertical="center" shrinkToFit="1"/>
    </xf>
    <xf numFmtId="0" fontId="4" fillId="2" borderId="21" xfId="1" quotePrefix="1" applyFont="1" applyFill="1" applyBorder="1" applyAlignment="1">
      <alignment horizontal="right" vertical="center" shrinkToFit="1"/>
    </xf>
    <xf numFmtId="0" fontId="4" fillId="2" borderId="21" xfId="1" quotePrefix="1" applyFont="1" applyFill="1" applyBorder="1" applyAlignment="1">
      <alignment horizontal="center" vertical="center" shrinkToFit="1"/>
    </xf>
    <xf numFmtId="0" fontId="4" fillId="2" borderId="21" xfId="1" quotePrefix="1" applyFont="1" applyFill="1" applyBorder="1" applyAlignment="1" applyProtection="1">
      <alignment horizontal="center" vertical="center" shrinkToFit="1"/>
      <protection locked="0"/>
    </xf>
    <xf numFmtId="0" fontId="4" fillId="2" borderId="21" xfId="1" quotePrefix="1" applyFont="1" applyFill="1" applyBorder="1" applyAlignment="1">
      <alignment horizontal="center" vertical="center"/>
    </xf>
    <xf numFmtId="0" fontId="4" fillId="2" borderId="22" xfId="1" quotePrefix="1" applyFont="1" applyFill="1" applyBorder="1" applyAlignment="1">
      <alignment horizontal="center" vertical="center"/>
    </xf>
    <xf numFmtId="0" fontId="12" fillId="0" borderId="23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9" fillId="0" borderId="23" xfId="1" quotePrefix="1" applyFont="1" applyBorder="1" applyAlignment="1">
      <alignment horizontal="center" vertical="center" wrapText="1"/>
    </xf>
    <xf numFmtId="0" fontId="19" fillId="0" borderId="22" xfId="1" quotePrefix="1" applyFont="1" applyBorder="1" applyAlignment="1">
      <alignment horizontal="center" vertical="center" wrapText="1"/>
    </xf>
    <xf numFmtId="178" fontId="17" fillId="0" borderId="11" xfId="1" applyNumberFormat="1" applyFont="1" applyBorder="1" applyAlignment="1">
      <alignment horizontal="center" vertical="center"/>
    </xf>
    <xf numFmtId="177" fontId="18" fillId="0" borderId="23" xfId="1" quotePrefix="1" applyNumberFormat="1" applyFont="1" applyBorder="1" applyAlignment="1" applyProtection="1">
      <alignment horizontal="center" vertical="center" wrapText="1"/>
      <protection hidden="1"/>
    </xf>
    <xf numFmtId="177" fontId="18" fillId="0" borderId="21" xfId="1" quotePrefix="1" applyNumberFormat="1" applyFont="1" applyBorder="1" applyAlignment="1" applyProtection="1">
      <alignment horizontal="center" vertical="center" wrapText="1"/>
      <protection hidden="1"/>
    </xf>
    <xf numFmtId="180" fontId="4" fillId="0" borderId="50" xfId="1" applyNumberFormat="1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179" fontId="4" fillId="0" borderId="49" xfId="1" applyNumberFormat="1" applyFont="1" applyBorder="1" applyAlignment="1" applyProtection="1">
      <alignment horizontal="center" vertical="center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19050</xdr:rowOff>
    </xdr:from>
    <xdr:to>
      <xdr:col>28</xdr:col>
      <xdr:colOff>0</xdr:colOff>
      <xdr:row>4</xdr:row>
      <xdr:rowOff>190500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9CEAB351-8101-4516-805C-FD95DB0305BB}"/>
            </a:ext>
          </a:extLst>
        </xdr:cNvPr>
        <xdr:cNvGrpSpPr/>
      </xdr:nvGrpSpPr>
      <xdr:grpSpPr>
        <a:xfrm>
          <a:off x="5238750" y="495300"/>
          <a:ext cx="1428750" cy="647700"/>
          <a:chOff x="7724774" y="1171575"/>
          <a:chExt cx="1581150" cy="657225"/>
        </a:xfrm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9A4CC58-68E7-8B15-F793-AA588A7790FE}"/>
              </a:ext>
            </a:extLst>
          </xdr:cNvPr>
          <xdr:cNvGrpSpPr/>
        </xdr:nvGrpSpPr>
        <xdr:grpSpPr>
          <a:xfrm>
            <a:off x="7724774" y="1171575"/>
            <a:ext cx="1581150" cy="161925"/>
            <a:chOff x="7724774" y="1171575"/>
            <a:chExt cx="1581150" cy="161925"/>
          </a:xfrm>
        </xdr:grpSpPr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A0F0E24D-6E29-DA3A-D77C-433B025FFBA6}"/>
                </a:ext>
              </a:extLst>
            </xdr:cNvPr>
            <xdr:cNvSpPr txBox="1"/>
          </xdr:nvSpPr>
          <xdr:spPr>
            <a:xfrm>
              <a:off x="7724774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課　　長</a:t>
              </a:r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4811DF0C-3E76-74C3-86BD-CCC34A23D1BC}"/>
                </a:ext>
              </a:extLst>
            </xdr:cNvPr>
            <xdr:cNvSpPr txBox="1"/>
          </xdr:nvSpPr>
          <xdr:spPr>
            <a:xfrm>
              <a:off x="8515349" y="1171575"/>
              <a:ext cx="790575" cy="1619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800"/>
                <a:t>　 </a:t>
              </a:r>
              <a:r>
                <a:rPr kumimoji="1" lang="ja-JP" altLang="en-US" sz="800">
                  <a:latin typeface="Meiryo UI" panose="020B0604030504040204" pitchFamily="50" charset="-128"/>
                  <a:ea typeface="Meiryo UI" panose="020B0604030504040204" pitchFamily="50" charset="-128"/>
                </a:rPr>
                <a:t>受　　付</a:t>
              </a:r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80447434-D68C-D695-C17A-667793FC35C4}"/>
              </a:ext>
            </a:extLst>
          </xdr:cNvPr>
          <xdr:cNvSpPr/>
        </xdr:nvSpPr>
        <xdr:spPr>
          <a:xfrm>
            <a:off x="7724774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EEBDD02C-DD55-ED78-5E6B-ED3A813C7C66}"/>
              </a:ext>
            </a:extLst>
          </xdr:cNvPr>
          <xdr:cNvSpPr/>
        </xdr:nvSpPr>
        <xdr:spPr>
          <a:xfrm>
            <a:off x="8515349" y="1333500"/>
            <a:ext cx="790575" cy="495300"/>
          </a:xfrm>
          <a:prstGeom prst="rect">
            <a:avLst/>
          </a:prstGeom>
          <a:noFill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203500</xdr:colOff>
      <xdr:row>46</xdr:row>
      <xdr:rowOff>203500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D1D59027-E032-4E42-8B73-821EC9920B83}"/>
            </a:ext>
          </a:extLst>
        </xdr:cNvPr>
        <xdr:cNvSpPr/>
      </xdr:nvSpPr>
      <xdr:spPr>
        <a:xfrm>
          <a:off x="238125" y="10477500"/>
          <a:ext cx="679750" cy="67975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公益法人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の  た  め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収入印紙</a:t>
          </a:r>
          <a:endParaRPr kumimoji="1" lang="en-US" altLang="ja-JP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貼付せず</a:t>
          </a:r>
        </a:p>
      </xdr:txBody>
    </xdr:sp>
    <xdr:clientData/>
  </xdr:twoCellAnchor>
  <xdr:twoCellAnchor>
    <xdr:from>
      <xdr:col>22</xdr:col>
      <xdr:colOff>185727</xdr:colOff>
      <xdr:row>40</xdr:row>
      <xdr:rowOff>0</xdr:rowOff>
    </xdr:from>
    <xdr:to>
      <xdr:col>28</xdr:col>
      <xdr:colOff>104765</xdr:colOff>
      <xdr:row>42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6DCC02D-AB25-4E44-8150-8963D5F8E1B1}"/>
            </a:ext>
          </a:extLst>
        </xdr:cNvPr>
        <xdr:cNvGrpSpPr/>
      </xdr:nvGrpSpPr>
      <xdr:grpSpPr>
        <a:xfrm>
          <a:off x="5424477" y="9525000"/>
          <a:ext cx="1347788" cy="600075"/>
          <a:chOff x="3882553" y="9401175"/>
          <a:chExt cx="1441922" cy="657225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EFB30D8-BB25-99CE-2BC5-BF6502F1C1F3}"/>
              </a:ext>
            </a:extLst>
          </xdr:cNvPr>
          <xdr:cNvSpPr txBox="1"/>
        </xdr:nvSpPr>
        <xdr:spPr>
          <a:xfrm>
            <a:off x="3882553" y="9553575"/>
            <a:ext cx="871276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担当者欄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8E6CB771-71FE-0EEE-5AF0-859D58C261E8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228600</xdr:colOff>
      <xdr:row>40</xdr:row>
      <xdr:rowOff>0</xdr:rowOff>
    </xdr:from>
    <xdr:to>
      <xdr:col>22</xdr:col>
      <xdr:colOff>38092</xdr:colOff>
      <xdr:row>42</xdr:row>
      <xdr:rowOff>123825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0551769-82BF-48ED-98E4-6281D8A205AE}"/>
            </a:ext>
          </a:extLst>
        </xdr:cNvPr>
        <xdr:cNvGrpSpPr/>
      </xdr:nvGrpSpPr>
      <xdr:grpSpPr>
        <a:xfrm>
          <a:off x="3800475" y="9525000"/>
          <a:ext cx="1476367" cy="600075"/>
          <a:chOff x="3744994" y="9401175"/>
          <a:chExt cx="1579481" cy="657225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11E6696-100F-2DCB-AEA5-DB43959241D9}"/>
              </a:ext>
            </a:extLst>
          </xdr:cNvPr>
          <xdr:cNvSpPr txBox="1"/>
        </xdr:nvSpPr>
        <xdr:spPr>
          <a:xfrm>
            <a:off x="3744994" y="9553575"/>
            <a:ext cx="1029204" cy="3793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>
                <a:latin typeface="Meiryo UI" panose="020B0604030504040204" pitchFamily="50" charset="-128"/>
                <a:ea typeface="Meiryo UI" panose="020B0604030504040204" pitchFamily="50" charset="-128"/>
              </a:rPr>
              <a:t>領収確認欄</a:t>
            </a:r>
          </a:p>
        </xdr:txBody>
      </xdr:sp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78931A9D-0D8F-2DFD-ED40-E04E61B5493B}"/>
              </a:ext>
            </a:extLst>
          </xdr:cNvPr>
          <xdr:cNvSpPr/>
        </xdr:nvSpPr>
        <xdr:spPr>
          <a:xfrm>
            <a:off x="4686300" y="9401175"/>
            <a:ext cx="638175" cy="65722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3759-9D46-472C-B53B-DD38546B2C9C}">
  <dimension ref="B1:AC129"/>
  <sheetViews>
    <sheetView tabSelected="1" zoomScaleNormal="100" workbookViewId="0">
      <selection activeCell="D6" sqref="D6:Q6"/>
    </sheetView>
  </sheetViews>
  <sheetFormatPr defaultRowHeight="15.75"/>
  <cols>
    <col min="1" max="29" width="3.125" style="31" customWidth="1"/>
    <col min="30" max="16384" width="9" style="31"/>
  </cols>
  <sheetData>
    <row r="1" spans="2:29" ht="18.75" customHeight="1" thickBot="1">
      <c r="B1" s="77" t="s">
        <v>53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W1" s="89" t="s">
        <v>135</v>
      </c>
      <c r="X1" s="90"/>
      <c r="Y1" s="90"/>
      <c r="Z1" s="90"/>
      <c r="AA1" s="90"/>
      <c r="AB1" s="91"/>
    </row>
    <row r="2" spans="2:29" ht="18.7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W2" s="51" t="s">
        <v>60</v>
      </c>
    </row>
    <row r="3" spans="2:29" ht="18.75" customHeight="1">
      <c r="B3" s="31" t="s">
        <v>54</v>
      </c>
      <c r="N3" s="52" t="s">
        <v>136</v>
      </c>
      <c r="W3"/>
      <c r="X3"/>
      <c r="Y3"/>
      <c r="Z3"/>
      <c r="AA3"/>
      <c r="AB3"/>
    </row>
    <row r="4" spans="2:29" ht="18.75" customHeight="1" thickBot="1">
      <c r="B4" s="49" t="s">
        <v>55</v>
      </c>
      <c r="E4" s="52" t="s">
        <v>59</v>
      </c>
      <c r="W4"/>
      <c r="X4"/>
      <c r="Y4"/>
      <c r="Z4"/>
      <c r="AA4"/>
      <c r="AB4"/>
    </row>
    <row r="5" spans="2:29" ht="18.75" customHeight="1">
      <c r="B5" s="78" t="s">
        <v>57</v>
      </c>
      <c r="C5" s="79"/>
      <c r="D5" s="84"/>
      <c r="E5" s="84"/>
      <c r="F5" s="84"/>
      <c r="G5" s="84"/>
      <c r="H5" s="84"/>
      <c r="I5" s="79" t="s">
        <v>138</v>
      </c>
      <c r="J5" s="79"/>
      <c r="K5" s="87"/>
      <c r="L5" s="87"/>
      <c r="M5" s="87"/>
      <c r="N5" s="87"/>
      <c r="O5" s="87"/>
      <c r="P5" s="87"/>
      <c r="Q5" s="88"/>
      <c r="W5"/>
      <c r="X5"/>
      <c r="Y5"/>
      <c r="Z5"/>
      <c r="AA5"/>
      <c r="AB5"/>
    </row>
    <row r="6" spans="2:29" ht="18.75" customHeight="1">
      <c r="B6" s="80" t="s">
        <v>58</v>
      </c>
      <c r="C6" s="81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U6" s="106" t="s">
        <v>61</v>
      </c>
      <c r="V6" s="107"/>
      <c r="W6" s="110" t="s">
        <v>62</v>
      </c>
      <c r="X6" s="110"/>
      <c r="Y6" s="112"/>
      <c r="Z6" s="112"/>
      <c r="AA6" s="112"/>
      <c r="AB6" s="113"/>
    </row>
    <row r="7" spans="2:29" ht="18.75" customHeight="1" thickBot="1">
      <c r="B7" s="82" t="s">
        <v>56</v>
      </c>
      <c r="C7" s="8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U7" s="108"/>
      <c r="V7" s="109"/>
      <c r="W7" s="111"/>
      <c r="X7" s="111"/>
      <c r="Y7" s="114"/>
      <c r="Z7" s="114"/>
      <c r="AA7" s="114"/>
      <c r="AB7" s="115"/>
    </row>
    <row r="8" spans="2:29" ht="18.75" customHeight="1" thickBot="1">
      <c r="B8" s="49" t="s">
        <v>67</v>
      </c>
      <c r="H8" s="34" t="s">
        <v>69</v>
      </c>
      <c r="S8"/>
      <c r="T8"/>
      <c r="U8" s="116" t="s">
        <v>66</v>
      </c>
      <c r="V8" s="116"/>
      <c r="W8" s="55"/>
      <c r="X8" s="50" t="s">
        <v>65</v>
      </c>
      <c r="Y8" s="55"/>
      <c r="Z8" s="50" t="s">
        <v>64</v>
      </c>
      <c r="AA8" s="55"/>
      <c r="AB8" s="50" t="s">
        <v>63</v>
      </c>
    </row>
    <row r="9" spans="2:29" ht="18.75" customHeight="1" thickBot="1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  <c r="S9" s="49" t="s">
        <v>68</v>
      </c>
      <c r="V9" s="34" t="s">
        <v>69</v>
      </c>
    </row>
    <row r="10" spans="2:29" ht="18.75" customHeight="1" thickBot="1">
      <c r="S10" s="78" t="s">
        <v>57</v>
      </c>
      <c r="T10" s="79"/>
      <c r="U10" s="95"/>
      <c r="V10" s="96"/>
      <c r="W10" s="96"/>
      <c r="X10" s="96"/>
      <c r="Y10" s="96"/>
      <c r="Z10" s="96"/>
      <c r="AA10" s="96"/>
      <c r="AB10" s="96"/>
      <c r="AC10" s="97"/>
    </row>
    <row r="11" spans="2:29" ht="18.75" customHeight="1">
      <c r="B11" s="124" t="s">
        <v>70</v>
      </c>
      <c r="C11" s="125"/>
      <c r="D11" s="125"/>
      <c r="E11" s="125"/>
      <c r="F11" s="125"/>
      <c r="G11" s="125"/>
      <c r="H11" s="125"/>
      <c r="I11" s="128" t="str">
        <f>U38</f>
        <v/>
      </c>
      <c r="J11" s="128"/>
      <c r="K11" s="128"/>
      <c r="L11" s="128"/>
      <c r="M11" s="128"/>
      <c r="N11" s="128"/>
      <c r="O11" s="130" t="s">
        <v>44</v>
      </c>
      <c r="P11" s="131"/>
      <c r="S11" s="80" t="s">
        <v>58</v>
      </c>
      <c r="T11" s="81"/>
      <c r="U11" s="98"/>
      <c r="V11" s="99"/>
      <c r="W11" s="99"/>
      <c r="X11" s="99"/>
      <c r="Y11" s="99"/>
      <c r="Z11" s="99"/>
      <c r="AA11" s="99"/>
      <c r="AB11" s="99"/>
      <c r="AC11" s="100"/>
    </row>
    <row r="12" spans="2:29" ht="18.75" customHeight="1" thickBot="1">
      <c r="B12" s="126"/>
      <c r="C12" s="127"/>
      <c r="D12" s="127"/>
      <c r="E12" s="127"/>
      <c r="F12" s="127"/>
      <c r="G12" s="127"/>
      <c r="H12" s="127"/>
      <c r="I12" s="129"/>
      <c r="J12" s="129"/>
      <c r="K12" s="129"/>
      <c r="L12" s="129"/>
      <c r="M12" s="129"/>
      <c r="N12" s="129"/>
      <c r="O12" s="132"/>
      <c r="P12" s="133"/>
      <c r="S12" s="82" t="s">
        <v>56</v>
      </c>
      <c r="T12" s="83"/>
      <c r="U12" s="101"/>
      <c r="V12" s="102"/>
      <c r="W12" s="102"/>
      <c r="X12" s="102"/>
      <c r="Y12" s="102"/>
      <c r="Z12" s="102"/>
      <c r="AA12" s="102"/>
      <c r="AB12" s="102"/>
      <c r="AC12" s="103"/>
    </row>
    <row r="13" spans="2:29" ht="18.75" customHeight="1" thickBot="1">
      <c r="B13" s="45" t="s">
        <v>121</v>
      </c>
    </row>
    <row r="14" spans="2:29" ht="18.75" customHeight="1">
      <c r="B14" s="134" t="s">
        <v>71</v>
      </c>
      <c r="C14" s="135"/>
      <c r="D14" s="136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2"/>
    </row>
    <row r="15" spans="2:29" ht="18.75" customHeight="1">
      <c r="B15" s="137" t="s">
        <v>72</v>
      </c>
      <c r="C15" s="138"/>
      <c r="D15" s="139"/>
      <c r="E15" s="56" t="s">
        <v>48</v>
      </c>
      <c r="F15" s="76" t="s">
        <v>74</v>
      </c>
      <c r="G15" s="76"/>
      <c r="H15" s="76"/>
      <c r="I15" s="56" t="s">
        <v>48</v>
      </c>
      <c r="J15" s="76" t="s">
        <v>75</v>
      </c>
      <c r="K15" s="76"/>
      <c r="L15" s="76"/>
      <c r="M15" s="56" t="s">
        <v>49</v>
      </c>
      <c r="N15" s="76" t="s">
        <v>76</v>
      </c>
      <c r="O15" s="76"/>
      <c r="P15" s="76"/>
      <c r="Q15" s="56" t="s">
        <v>49</v>
      </c>
      <c r="R15" s="76" t="s">
        <v>77</v>
      </c>
      <c r="S15" s="76"/>
      <c r="T15" s="76"/>
      <c r="U15" s="56" t="s">
        <v>49</v>
      </c>
      <c r="V15" s="76" t="s">
        <v>128</v>
      </c>
      <c r="W15" s="76"/>
      <c r="X15" s="76"/>
      <c r="Y15" s="57" t="s">
        <v>126</v>
      </c>
      <c r="Z15" s="143" t="s">
        <v>127</v>
      </c>
      <c r="AA15" s="143"/>
      <c r="AB15" s="143"/>
      <c r="AC15" s="35"/>
    </row>
    <row r="16" spans="2:29" ht="18.75" customHeight="1">
      <c r="B16" s="156" t="s">
        <v>73</v>
      </c>
      <c r="C16" s="138"/>
      <c r="D16" s="139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</row>
    <row r="17" spans="2:29" ht="18.75" customHeight="1" thickBot="1">
      <c r="B17" s="157"/>
      <c r="C17" s="158"/>
      <c r="D17" s="159"/>
      <c r="E17" s="151"/>
      <c r="F17" s="151"/>
      <c r="G17" s="151"/>
      <c r="H17" s="151"/>
      <c r="I17" s="151"/>
      <c r="J17" s="151"/>
      <c r="K17" s="151"/>
      <c r="L17" s="151"/>
      <c r="M17" s="151"/>
      <c r="N17" s="149" t="s">
        <v>80</v>
      </c>
      <c r="O17" s="150"/>
      <c r="P17" s="122" t="s">
        <v>66</v>
      </c>
      <c r="Q17" s="122"/>
      <c r="R17" s="58"/>
      <c r="S17" s="36" t="s">
        <v>65</v>
      </c>
      <c r="T17" s="58"/>
      <c r="U17" s="36" t="s">
        <v>81</v>
      </c>
      <c r="V17" s="58"/>
      <c r="W17" s="36" t="s">
        <v>63</v>
      </c>
      <c r="X17" s="58" t="str">
        <f>IF(OR(R17="",T17="",V17=""),"",CHOOSE(WEEKDAY(DATE(R17+2018,T17,V17)),"日","月","火","水","木","金","土"))</f>
        <v/>
      </c>
      <c r="Y17" s="122" t="s">
        <v>79</v>
      </c>
      <c r="Z17" s="123"/>
      <c r="AA17" s="120" t="s">
        <v>78</v>
      </c>
      <c r="AB17" s="120"/>
      <c r="AC17" s="121"/>
    </row>
    <row r="18" spans="2:29" ht="18.75" customHeight="1" thickBot="1"/>
    <row r="19" spans="2:29" ht="18.75" customHeight="1" thickBot="1">
      <c r="B19" s="187" t="s">
        <v>102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55" t="s">
        <v>103</v>
      </c>
      <c r="M19" s="155"/>
      <c r="N19" s="155"/>
      <c r="O19" s="155"/>
      <c r="P19" s="160" t="s">
        <v>104</v>
      </c>
      <c r="Q19" s="160"/>
      <c r="R19" s="160"/>
      <c r="S19" s="155" t="s">
        <v>105</v>
      </c>
      <c r="T19" s="155"/>
      <c r="U19" s="161" t="s">
        <v>106</v>
      </c>
      <c r="V19" s="161"/>
      <c r="W19" s="161"/>
      <c r="X19" s="161"/>
      <c r="Y19" s="185" t="s">
        <v>107</v>
      </c>
      <c r="Z19" s="185"/>
      <c r="AA19" s="185"/>
      <c r="AB19" s="185"/>
      <c r="AC19" s="186"/>
    </row>
    <row r="20" spans="2:29" ht="18.75" customHeight="1" thickTop="1">
      <c r="B20" s="46">
        <v>51</v>
      </c>
      <c r="C20" s="152" t="s">
        <v>82</v>
      </c>
      <c r="D20" s="152"/>
      <c r="E20" s="152"/>
      <c r="F20" s="152"/>
      <c r="G20" s="152"/>
      <c r="H20" s="152"/>
      <c r="I20" s="152"/>
      <c r="J20" s="152"/>
      <c r="K20" s="152"/>
      <c r="L20" s="153" t="s">
        <v>96</v>
      </c>
      <c r="M20" s="153"/>
      <c r="N20" s="153"/>
      <c r="O20" s="153"/>
      <c r="P20" s="154">
        <v>2720</v>
      </c>
      <c r="Q20" s="154"/>
      <c r="R20" s="154"/>
      <c r="S20" s="175"/>
      <c r="T20" s="175"/>
      <c r="U20" s="176" t="str">
        <f>IF(S20="","",P20*S20)</f>
        <v/>
      </c>
      <c r="V20" s="176"/>
      <c r="W20" s="176"/>
      <c r="X20" s="176"/>
      <c r="Y20" s="153" t="s">
        <v>101</v>
      </c>
      <c r="Z20" s="153"/>
      <c r="AA20" s="153"/>
      <c r="AB20" s="153"/>
      <c r="AC20" s="166"/>
    </row>
    <row r="21" spans="2:29" ht="18.75" customHeight="1">
      <c r="B21" s="42">
        <v>52</v>
      </c>
      <c r="C21" s="144" t="s">
        <v>99</v>
      </c>
      <c r="D21" s="144"/>
      <c r="E21" s="144"/>
      <c r="F21" s="144"/>
      <c r="G21" s="144"/>
      <c r="H21" s="144"/>
      <c r="I21" s="144"/>
      <c r="J21" s="144"/>
      <c r="K21" s="144"/>
      <c r="L21" s="167" t="s">
        <v>96</v>
      </c>
      <c r="M21" s="167"/>
      <c r="N21" s="167"/>
      <c r="O21" s="167"/>
      <c r="P21" s="183">
        <v>2620</v>
      </c>
      <c r="Q21" s="183"/>
      <c r="R21" s="183"/>
      <c r="S21" s="169"/>
      <c r="T21" s="169"/>
      <c r="U21" s="170" t="str">
        <f t="shared" ref="U21:U37" si="0">IF(S21="","",P21*S21)</f>
        <v/>
      </c>
      <c r="V21" s="171"/>
      <c r="W21" s="171"/>
      <c r="X21" s="172"/>
      <c r="Y21" s="167" t="s">
        <v>115</v>
      </c>
      <c r="Z21" s="167"/>
      <c r="AA21" s="167"/>
      <c r="AB21" s="167"/>
      <c r="AC21" s="173"/>
    </row>
    <row r="22" spans="2:29" ht="18.75" customHeight="1">
      <c r="B22" s="47">
        <v>53</v>
      </c>
      <c r="C22" s="145" t="s">
        <v>83</v>
      </c>
      <c r="D22" s="145"/>
      <c r="E22" s="145"/>
      <c r="F22" s="145"/>
      <c r="G22" s="145"/>
      <c r="H22" s="145"/>
      <c r="I22" s="145"/>
      <c r="J22" s="145"/>
      <c r="K22" s="145"/>
      <c r="L22" s="168" t="s">
        <v>108</v>
      </c>
      <c r="M22" s="168"/>
      <c r="N22" s="168"/>
      <c r="O22" s="168"/>
      <c r="P22" s="184">
        <v>2940</v>
      </c>
      <c r="Q22" s="184"/>
      <c r="R22" s="184"/>
      <c r="S22" s="174"/>
      <c r="T22" s="174"/>
      <c r="U22" s="146" t="str">
        <f t="shared" si="0"/>
        <v/>
      </c>
      <c r="V22" s="147"/>
      <c r="W22" s="147"/>
      <c r="X22" s="148"/>
      <c r="Y22" s="168" t="s">
        <v>100</v>
      </c>
      <c r="Z22" s="168"/>
      <c r="AA22" s="168"/>
      <c r="AB22" s="168"/>
      <c r="AC22" s="177"/>
    </row>
    <row r="23" spans="2:29" ht="18.75" customHeight="1">
      <c r="B23" s="42">
        <v>54</v>
      </c>
      <c r="C23" s="144" t="s">
        <v>84</v>
      </c>
      <c r="D23" s="144"/>
      <c r="E23" s="144"/>
      <c r="F23" s="144"/>
      <c r="G23" s="144"/>
      <c r="H23" s="144"/>
      <c r="I23" s="144"/>
      <c r="J23" s="144"/>
      <c r="K23" s="144"/>
      <c r="L23" s="167" t="s">
        <v>108</v>
      </c>
      <c r="M23" s="167"/>
      <c r="N23" s="167"/>
      <c r="O23" s="167"/>
      <c r="P23" s="183">
        <v>2720</v>
      </c>
      <c r="Q23" s="183"/>
      <c r="R23" s="183"/>
      <c r="S23" s="169"/>
      <c r="T23" s="169"/>
      <c r="U23" s="170" t="str">
        <f t="shared" si="0"/>
        <v/>
      </c>
      <c r="V23" s="171"/>
      <c r="W23" s="171"/>
      <c r="X23" s="172"/>
      <c r="Y23" s="167" t="s">
        <v>100</v>
      </c>
      <c r="Z23" s="167"/>
      <c r="AA23" s="167"/>
      <c r="AB23" s="167"/>
      <c r="AC23" s="173"/>
    </row>
    <row r="24" spans="2:29" ht="18.75" customHeight="1">
      <c r="B24" s="47">
        <v>55</v>
      </c>
      <c r="C24" s="145" t="s">
        <v>85</v>
      </c>
      <c r="D24" s="145"/>
      <c r="E24" s="145"/>
      <c r="F24" s="145"/>
      <c r="G24" s="145"/>
      <c r="H24" s="145"/>
      <c r="I24" s="145"/>
      <c r="J24" s="145"/>
      <c r="K24" s="145"/>
      <c r="L24" s="168" t="s">
        <v>109</v>
      </c>
      <c r="M24" s="168"/>
      <c r="N24" s="168"/>
      <c r="O24" s="168"/>
      <c r="P24" s="184">
        <v>2720</v>
      </c>
      <c r="Q24" s="184"/>
      <c r="R24" s="184"/>
      <c r="S24" s="174"/>
      <c r="T24" s="174"/>
      <c r="U24" s="146" t="str">
        <f t="shared" si="0"/>
        <v/>
      </c>
      <c r="V24" s="147"/>
      <c r="W24" s="147"/>
      <c r="X24" s="148"/>
      <c r="Y24" s="168" t="s">
        <v>100</v>
      </c>
      <c r="Z24" s="168"/>
      <c r="AA24" s="168"/>
      <c r="AB24" s="168"/>
      <c r="AC24" s="177"/>
    </row>
    <row r="25" spans="2:29" ht="18.75" customHeight="1">
      <c r="B25" s="42">
        <v>56</v>
      </c>
      <c r="C25" s="144" t="s">
        <v>86</v>
      </c>
      <c r="D25" s="144"/>
      <c r="E25" s="144"/>
      <c r="F25" s="144"/>
      <c r="G25" s="144"/>
      <c r="H25" s="144"/>
      <c r="I25" s="144"/>
      <c r="J25" s="144"/>
      <c r="K25" s="144"/>
      <c r="L25" s="167" t="s">
        <v>109</v>
      </c>
      <c r="M25" s="167"/>
      <c r="N25" s="167"/>
      <c r="O25" s="167"/>
      <c r="P25" s="183">
        <v>2620</v>
      </c>
      <c r="Q25" s="183"/>
      <c r="R25" s="183"/>
      <c r="S25" s="169"/>
      <c r="T25" s="169"/>
      <c r="U25" s="170" t="str">
        <f t="shared" si="0"/>
        <v/>
      </c>
      <c r="V25" s="171"/>
      <c r="W25" s="171"/>
      <c r="X25" s="172"/>
      <c r="Y25" s="167" t="s">
        <v>100</v>
      </c>
      <c r="Z25" s="167"/>
      <c r="AA25" s="167"/>
      <c r="AB25" s="167"/>
      <c r="AC25" s="173"/>
    </row>
    <row r="26" spans="2:29" ht="18.75" customHeight="1">
      <c r="B26" s="47">
        <v>57</v>
      </c>
      <c r="C26" s="145" t="s">
        <v>87</v>
      </c>
      <c r="D26" s="145"/>
      <c r="E26" s="145"/>
      <c r="F26" s="145"/>
      <c r="G26" s="145"/>
      <c r="H26" s="145"/>
      <c r="I26" s="145"/>
      <c r="J26" s="145"/>
      <c r="K26" s="145"/>
      <c r="L26" s="168" t="s">
        <v>110</v>
      </c>
      <c r="M26" s="168"/>
      <c r="N26" s="168"/>
      <c r="O26" s="168"/>
      <c r="P26" s="184">
        <v>1650</v>
      </c>
      <c r="Q26" s="184"/>
      <c r="R26" s="184"/>
      <c r="S26" s="174"/>
      <c r="T26" s="174"/>
      <c r="U26" s="146" t="str">
        <f t="shared" si="0"/>
        <v/>
      </c>
      <c r="V26" s="147"/>
      <c r="W26" s="147"/>
      <c r="X26" s="148"/>
      <c r="Y26" s="168" t="s">
        <v>116</v>
      </c>
      <c r="Z26" s="168"/>
      <c r="AA26" s="168"/>
      <c r="AB26" s="168"/>
      <c r="AC26" s="177"/>
    </row>
    <row r="27" spans="2:29" ht="18.75" customHeight="1">
      <c r="B27" s="42">
        <v>58</v>
      </c>
      <c r="C27" s="144" t="s">
        <v>88</v>
      </c>
      <c r="D27" s="144"/>
      <c r="E27" s="144"/>
      <c r="F27" s="144"/>
      <c r="G27" s="144"/>
      <c r="H27" s="144"/>
      <c r="I27" s="144"/>
      <c r="J27" s="144"/>
      <c r="K27" s="144"/>
      <c r="L27" s="167" t="s">
        <v>111</v>
      </c>
      <c r="M27" s="167"/>
      <c r="N27" s="167"/>
      <c r="O27" s="167"/>
      <c r="P27" s="183">
        <v>1650</v>
      </c>
      <c r="Q27" s="183"/>
      <c r="R27" s="183"/>
      <c r="S27" s="169"/>
      <c r="T27" s="169"/>
      <c r="U27" s="170" t="str">
        <f t="shared" si="0"/>
        <v/>
      </c>
      <c r="V27" s="171"/>
      <c r="W27" s="171"/>
      <c r="X27" s="172"/>
      <c r="Y27" s="167" t="s">
        <v>117</v>
      </c>
      <c r="Z27" s="167"/>
      <c r="AA27" s="167"/>
      <c r="AB27" s="167"/>
      <c r="AC27" s="173"/>
    </row>
    <row r="28" spans="2:29" ht="18.75" customHeight="1">
      <c r="B28" s="47">
        <v>59</v>
      </c>
      <c r="C28" s="145" t="s">
        <v>89</v>
      </c>
      <c r="D28" s="145"/>
      <c r="E28" s="145"/>
      <c r="F28" s="145"/>
      <c r="G28" s="145"/>
      <c r="H28" s="145"/>
      <c r="I28" s="145"/>
      <c r="J28" s="145"/>
      <c r="K28" s="145"/>
      <c r="L28" s="168" t="s">
        <v>96</v>
      </c>
      <c r="M28" s="168"/>
      <c r="N28" s="168"/>
      <c r="O28" s="168"/>
      <c r="P28" s="184">
        <v>2410</v>
      </c>
      <c r="Q28" s="184"/>
      <c r="R28" s="184"/>
      <c r="S28" s="174"/>
      <c r="T28" s="174"/>
      <c r="U28" s="146" t="str">
        <f t="shared" si="0"/>
        <v/>
      </c>
      <c r="V28" s="147"/>
      <c r="W28" s="147"/>
      <c r="X28" s="148"/>
      <c r="Y28" s="168" t="s">
        <v>101</v>
      </c>
      <c r="Z28" s="168"/>
      <c r="AA28" s="168"/>
      <c r="AB28" s="168"/>
      <c r="AC28" s="177"/>
    </row>
    <row r="29" spans="2:29" ht="18.75" customHeight="1">
      <c r="B29" s="42">
        <v>60</v>
      </c>
      <c r="C29" s="162" t="s">
        <v>98</v>
      </c>
      <c r="D29" s="162"/>
      <c r="E29" s="162"/>
      <c r="F29" s="162"/>
      <c r="G29" s="162"/>
      <c r="H29" s="162"/>
      <c r="I29" s="162"/>
      <c r="J29" s="162"/>
      <c r="K29" s="162"/>
      <c r="L29" s="167" t="s">
        <v>96</v>
      </c>
      <c r="M29" s="167"/>
      <c r="N29" s="167"/>
      <c r="O29" s="167"/>
      <c r="P29" s="183">
        <v>1100</v>
      </c>
      <c r="Q29" s="183"/>
      <c r="R29" s="183"/>
      <c r="S29" s="169"/>
      <c r="T29" s="169"/>
      <c r="U29" s="170" t="str">
        <f t="shared" si="0"/>
        <v/>
      </c>
      <c r="V29" s="171"/>
      <c r="W29" s="171"/>
      <c r="X29" s="172"/>
      <c r="Y29" s="167" t="s">
        <v>116</v>
      </c>
      <c r="Z29" s="167"/>
      <c r="AA29" s="167"/>
      <c r="AB29" s="167"/>
      <c r="AC29" s="173"/>
    </row>
    <row r="30" spans="2:29" ht="18.75" customHeight="1">
      <c r="B30" s="47">
        <v>61</v>
      </c>
      <c r="C30" s="145" t="s">
        <v>90</v>
      </c>
      <c r="D30" s="145"/>
      <c r="E30" s="145"/>
      <c r="F30" s="145"/>
      <c r="G30" s="145"/>
      <c r="H30" s="145"/>
      <c r="I30" s="145"/>
      <c r="J30" s="145"/>
      <c r="K30" s="145"/>
      <c r="L30" s="168" t="s">
        <v>111</v>
      </c>
      <c r="M30" s="168"/>
      <c r="N30" s="168"/>
      <c r="O30" s="168"/>
      <c r="P30" s="184">
        <v>2510</v>
      </c>
      <c r="Q30" s="184"/>
      <c r="R30" s="184"/>
      <c r="S30" s="174"/>
      <c r="T30" s="174"/>
      <c r="U30" s="146" t="str">
        <f t="shared" si="0"/>
        <v/>
      </c>
      <c r="V30" s="147"/>
      <c r="W30" s="147"/>
      <c r="X30" s="148"/>
      <c r="Y30" s="168" t="s">
        <v>101</v>
      </c>
      <c r="Z30" s="168"/>
      <c r="AA30" s="168"/>
      <c r="AB30" s="168"/>
      <c r="AC30" s="177"/>
    </row>
    <row r="31" spans="2:29" ht="18.75" customHeight="1">
      <c r="B31" s="42">
        <v>62</v>
      </c>
      <c r="C31" s="162" t="s">
        <v>98</v>
      </c>
      <c r="D31" s="162"/>
      <c r="E31" s="162"/>
      <c r="F31" s="162"/>
      <c r="G31" s="162"/>
      <c r="H31" s="162"/>
      <c r="I31" s="162"/>
      <c r="J31" s="162"/>
      <c r="K31" s="162"/>
      <c r="L31" s="167" t="s">
        <v>111</v>
      </c>
      <c r="M31" s="167"/>
      <c r="N31" s="167"/>
      <c r="O31" s="167"/>
      <c r="P31" s="183">
        <v>1100</v>
      </c>
      <c r="Q31" s="183"/>
      <c r="R31" s="183"/>
      <c r="S31" s="169"/>
      <c r="T31" s="169"/>
      <c r="U31" s="170" t="str">
        <f t="shared" si="0"/>
        <v/>
      </c>
      <c r="V31" s="171"/>
      <c r="W31" s="171"/>
      <c r="X31" s="172"/>
      <c r="Y31" s="167" t="s">
        <v>116</v>
      </c>
      <c r="Z31" s="167"/>
      <c r="AA31" s="167"/>
      <c r="AB31" s="167"/>
      <c r="AC31" s="173"/>
    </row>
    <row r="32" spans="2:29" ht="18.75" customHeight="1">
      <c r="B32" s="47">
        <v>63</v>
      </c>
      <c r="C32" s="163" t="s">
        <v>97</v>
      </c>
      <c r="D32" s="164"/>
      <c r="E32" s="164"/>
      <c r="F32" s="164"/>
      <c r="G32" s="164"/>
      <c r="H32" s="164"/>
      <c r="I32" s="164"/>
      <c r="J32" s="164"/>
      <c r="K32" s="164"/>
      <c r="L32" s="168" t="s">
        <v>95</v>
      </c>
      <c r="M32" s="168"/>
      <c r="N32" s="168"/>
      <c r="O32" s="168"/>
      <c r="P32" s="184">
        <v>3300</v>
      </c>
      <c r="Q32" s="184"/>
      <c r="R32" s="184"/>
      <c r="S32" s="174"/>
      <c r="T32" s="174"/>
      <c r="U32" s="146" t="str">
        <f t="shared" si="0"/>
        <v/>
      </c>
      <c r="V32" s="147"/>
      <c r="W32" s="147"/>
      <c r="X32" s="148"/>
      <c r="Y32" s="168" t="s">
        <v>116</v>
      </c>
      <c r="Z32" s="168"/>
      <c r="AA32" s="168"/>
      <c r="AB32" s="168"/>
      <c r="AC32" s="177"/>
    </row>
    <row r="33" spans="2:29" ht="18.75" customHeight="1">
      <c r="B33" s="42">
        <v>64</v>
      </c>
      <c r="C33" s="144" t="s">
        <v>91</v>
      </c>
      <c r="D33" s="144"/>
      <c r="E33" s="144"/>
      <c r="F33" s="144"/>
      <c r="G33" s="144"/>
      <c r="H33" s="144"/>
      <c r="I33" s="144"/>
      <c r="J33" s="144"/>
      <c r="K33" s="144"/>
      <c r="L33" s="178" t="s">
        <v>112</v>
      </c>
      <c r="M33" s="179"/>
      <c r="N33" s="179"/>
      <c r="O33" s="179"/>
      <c r="P33" s="183">
        <v>7440</v>
      </c>
      <c r="Q33" s="183"/>
      <c r="R33" s="183"/>
      <c r="S33" s="169"/>
      <c r="T33" s="169"/>
      <c r="U33" s="170" t="str">
        <f t="shared" si="0"/>
        <v/>
      </c>
      <c r="V33" s="171"/>
      <c r="W33" s="171"/>
      <c r="X33" s="172"/>
      <c r="Y33" s="167" t="s">
        <v>101</v>
      </c>
      <c r="Z33" s="167"/>
      <c r="AA33" s="167"/>
      <c r="AB33" s="167"/>
      <c r="AC33" s="173"/>
    </row>
    <row r="34" spans="2:29" ht="18.75" customHeight="1">
      <c r="B34" s="47">
        <v>65</v>
      </c>
      <c r="C34" s="145" t="s">
        <v>92</v>
      </c>
      <c r="D34" s="145"/>
      <c r="E34" s="145"/>
      <c r="F34" s="145"/>
      <c r="G34" s="145"/>
      <c r="H34" s="145"/>
      <c r="I34" s="145"/>
      <c r="J34" s="145"/>
      <c r="K34" s="145"/>
      <c r="L34" s="180" t="s">
        <v>112</v>
      </c>
      <c r="M34" s="181"/>
      <c r="N34" s="181"/>
      <c r="O34" s="181"/>
      <c r="P34" s="184">
        <v>11000</v>
      </c>
      <c r="Q34" s="184"/>
      <c r="R34" s="184"/>
      <c r="S34" s="174"/>
      <c r="T34" s="174"/>
      <c r="U34" s="146" t="str">
        <f t="shared" si="0"/>
        <v/>
      </c>
      <c r="V34" s="147"/>
      <c r="W34" s="147"/>
      <c r="X34" s="148"/>
      <c r="Y34" s="168" t="s">
        <v>101</v>
      </c>
      <c r="Z34" s="168"/>
      <c r="AA34" s="168"/>
      <c r="AB34" s="168"/>
      <c r="AC34" s="177"/>
    </row>
    <row r="35" spans="2:29" ht="18.75" customHeight="1">
      <c r="B35" s="42">
        <v>66</v>
      </c>
      <c r="C35" s="144" t="s">
        <v>93</v>
      </c>
      <c r="D35" s="144"/>
      <c r="E35" s="144"/>
      <c r="F35" s="144"/>
      <c r="G35" s="144"/>
      <c r="H35" s="144"/>
      <c r="I35" s="144"/>
      <c r="J35" s="144"/>
      <c r="K35" s="144"/>
      <c r="L35" s="167" t="s">
        <v>113</v>
      </c>
      <c r="M35" s="167"/>
      <c r="N35" s="167"/>
      <c r="O35" s="167"/>
      <c r="P35" s="183">
        <v>4400</v>
      </c>
      <c r="Q35" s="183"/>
      <c r="R35" s="183"/>
      <c r="S35" s="169"/>
      <c r="T35" s="169"/>
      <c r="U35" s="170" t="str">
        <f t="shared" si="0"/>
        <v/>
      </c>
      <c r="V35" s="171"/>
      <c r="W35" s="171"/>
      <c r="X35" s="172"/>
      <c r="Y35" s="167" t="s">
        <v>116</v>
      </c>
      <c r="Z35" s="167"/>
      <c r="AA35" s="167"/>
      <c r="AB35" s="167"/>
      <c r="AC35" s="173"/>
    </row>
    <row r="36" spans="2:29" ht="18.75" customHeight="1" thickBot="1">
      <c r="B36" s="48">
        <v>67</v>
      </c>
      <c r="C36" s="165" t="s">
        <v>94</v>
      </c>
      <c r="D36" s="165"/>
      <c r="E36" s="165"/>
      <c r="F36" s="165"/>
      <c r="G36" s="165"/>
      <c r="H36" s="165"/>
      <c r="I36" s="165"/>
      <c r="J36" s="165"/>
      <c r="K36" s="165"/>
      <c r="L36" s="182" t="s">
        <v>114</v>
      </c>
      <c r="M36" s="182"/>
      <c r="N36" s="182"/>
      <c r="O36" s="182"/>
      <c r="P36" s="196">
        <v>11000</v>
      </c>
      <c r="Q36" s="196"/>
      <c r="R36" s="196"/>
      <c r="S36" s="197"/>
      <c r="T36" s="197"/>
      <c r="U36" s="198" t="str">
        <f t="shared" si="0"/>
        <v/>
      </c>
      <c r="V36" s="199"/>
      <c r="W36" s="199"/>
      <c r="X36" s="200"/>
      <c r="Y36" s="182" t="s">
        <v>116</v>
      </c>
      <c r="Z36" s="182"/>
      <c r="AA36" s="182"/>
      <c r="AB36" s="182"/>
      <c r="AC36" s="201"/>
    </row>
    <row r="37" spans="2:29" ht="18.75" customHeight="1" thickTop="1" thickBot="1">
      <c r="B37" s="194" t="s">
        <v>125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89">
        <v>1430</v>
      </c>
      <c r="Q37" s="189"/>
      <c r="R37" s="189"/>
      <c r="S37" s="190"/>
      <c r="T37" s="190"/>
      <c r="U37" s="191" t="str">
        <f t="shared" si="0"/>
        <v/>
      </c>
      <c r="V37" s="191"/>
      <c r="W37" s="191"/>
      <c r="X37" s="191"/>
      <c r="Y37" s="192" t="s">
        <v>118</v>
      </c>
      <c r="Z37" s="192"/>
      <c r="AA37" s="192"/>
      <c r="AB37" s="192"/>
      <c r="AC37" s="193"/>
    </row>
    <row r="38" spans="2:29" ht="18.75" customHeight="1"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1"/>
      <c r="P38" s="205" t="s">
        <v>119</v>
      </c>
      <c r="Q38" s="116"/>
      <c r="R38" s="116"/>
      <c r="S38" s="116"/>
      <c r="T38" s="206"/>
      <c r="U38" s="207" t="str">
        <f>IF(SUM(U20:X37)=0,"",SUM(U20:X37))</f>
        <v/>
      </c>
      <c r="V38" s="207"/>
      <c r="W38" s="207"/>
      <c r="X38" s="207"/>
      <c r="Y38" s="43" t="s">
        <v>44</v>
      </c>
      <c r="Z38" s="37"/>
      <c r="AA38" s="38"/>
      <c r="AB38" s="38"/>
      <c r="AC38" s="38"/>
    </row>
    <row r="39" spans="2:29" ht="18.75" customHeight="1" thickBot="1">
      <c r="O39" s="35"/>
      <c r="P39" s="209" t="s">
        <v>120</v>
      </c>
      <c r="Q39" s="210"/>
      <c r="R39" s="210"/>
      <c r="S39" s="210"/>
      <c r="T39" s="211"/>
      <c r="U39" s="208" t="str">
        <f>IF(U38="","",ROUNDDOWN(U38/11,0))</f>
        <v/>
      </c>
      <c r="V39" s="208"/>
      <c r="W39" s="208"/>
      <c r="X39" s="208"/>
      <c r="Y39" s="44" t="s">
        <v>44</v>
      </c>
      <c r="Z39" s="39"/>
    </row>
    <row r="40" spans="2:29" ht="18.75" customHeight="1">
      <c r="B40" s="212" t="s">
        <v>133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29" ht="18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29" ht="18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29" ht="18.75" customHeight="1"/>
    <row r="44" spans="2:29" ht="18.75" customHeight="1">
      <c r="B44" s="236" t="s">
        <v>122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</row>
    <row r="45" spans="2:29" ht="18.75" customHeight="1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</row>
    <row r="46" spans="2:29" ht="18.75" customHeight="1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</row>
    <row r="47" spans="2:29" ht="18.75" customHeight="1">
      <c r="B47" s="49"/>
      <c r="E47" s="32"/>
      <c r="W47"/>
      <c r="X47"/>
      <c r="Y47"/>
      <c r="Z47"/>
      <c r="AA47"/>
      <c r="AB47"/>
    </row>
    <row r="48" spans="2:29" ht="18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/>
      <c r="X48"/>
      <c r="Y48"/>
      <c r="Z48"/>
      <c r="AA48"/>
      <c r="AB48"/>
    </row>
    <row r="49" spans="2:29" ht="18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106" t="s">
        <v>61</v>
      </c>
      <c r="V49" s="107"/>
      <c r="W49" s="110" t="s">
        <v>62</v>
      </c>
      <c r="X49" s="110"/>
      <c r="Y49" s="110" t="str">
        <f>IF(Y6="","",Y6)</f>
        <v/>
      </c>
      <c r="Z49" s="110"/>
      <c r="AA49" s="110"/>
      <c r="AB49" s="202"/>
    </row>
    <row r="50" spans="2:29" ht="18.75" customHeight="1">
      <c r="B50"/>
      <c r="C50"/>
      <c r="D50" s="204" t="str">
        <f>IF(D7="","",D7)</f>
        <v/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32" t="s">
        <v>123</v>
      </c>
      <c r="U50" s="108"/>
      <c r="V50" s="109"/>
      <c r="W50" s="111"/>
      <c r="X50" s="111"/>
      <c r="Y50" s="111"/>
      <c r="Z50" s="111"/>
      <c r="AA50" s="111"/>
      <c r="AB50" s="203"/>
    </row>
    <row r="51" spans="2:29" ht="18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S51"/>
      <c r="T51"/>
      <c r="U51" s="116" t="s">
        <v>66</v>
      </c>
      <c r="V51" s="116"/>
      <c r="W51" s="53" t="str">
        <f>IF(W8="","",W8)</f>
        <v/>
      </c>
      <c r="X51" s="50" t="s">
        <v>65</v>
      </c>
      <c r="Y51" s="53" t="str">
        <f>IF(Y8="","",Y8)</f>
        <v/>
      </c>
      <c r="Z51" s="50" t="s">
        <v>64</v>
      </c>
      <c r="AA51" s="53" t="str">
        <f>IF(AA8="","",AA8)</f>
        <v/>
      </c>
      <c r="AB51" s="50" t="s">
        <v>63</v>
      </c>
    </row>
    <row r="52" spans="2:29" ht="18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S52"/>
      <c r="T52"/>
      <c r="U52"/>
      <c r="V52"/>
      <c r="W52"/>
      <c r="X52"/>
      <c r="Y52"/>
      <c r="Z52"/>
      <c r="AA52"/>
      <c r="AB52"/>
      <c r="AC52"/>
    </row>
    <row r="53" spans="2:29" ht="18.75" customHeight="1" thickBot="1">
      <c r="S53"/>
      <c r="T53"/>
      <c r="U53"/>
      <c r="V53"/>
      <c r="W53"/>
      <c r="X53"/>
      <c r="Y53"/>
      <c r="Z53"/>
      <c r="AA53"/>
      <c r="AB53"/>
      <c r="AC53"/>
    </row>
    <row r="54" spans="2:29" ht="18.75" customHeight="1">
      <c r="B54" s="124" t="s">
        <v>70</v>
      </c>
      <c r="C54" s="125"/>
      <c r="D54" s="125"/>
      <c r="E54" s="125"/>
      <c r="F54" s="125"/>
      <c r="G54" s="125"/>
      <c r="H54" s="125"/>
      <c r="I54" s="128" t="str">
        <f>I11</f>
        <v/>
      </c>
      <c r="J54" s="128"/>
      <c r="K54" s="128"/>
      <c r="L54" s="128"/>
      <c r="M54" s="128"/>
      <c r="N54" s="128"/>
      <c r="O54" s="130" t="s">
        <v>44</v>
      </c>
      <c r="P54" s="131"/>
      <c r="S54"/>
      <c r="T54"/>
      <c r="U54"/>
      <c r="V54"/>
      <c r="W54"/>
      <c r="X54"/>
      <c r="Y54"/>
      <c r="Z54"/>
      <c r="AA54"/>
      <c r="AB54"/>
      <c r="AC54"/>
    </row>
    <row r="55" spans="2:29" ht="18.75" customHeight="1" thickBot="1">
      <c r="B55" s="126"/>
      <c r="C55" s="127"/>
      <c r="D55" s="127"/>
      <c r="E55" s="127"/>
      <c r="F55" s="127"/>
      <c r="G55" s="127"/>
      <c r="H55" s="127"/>
      <c r="I55" s="129"/>
      <c r="J55" s="129"/>
      <c r="K55" s="129"/>
      <c r="L55" s="129"/>
      <c r="M55" s="129"/>
      <c r="N55" s="129"/>
      <c r="O55" s="132"/>
      <c r="P55" s="133"/>
      <c r="S55"/>
      <c r="T55"/>
      <c r="U55"/>
      <c r="V55"/>
      <c r="W55"/>
      <c r="X55"/>
      <c r="Y55"/>
      <c r="Z55"/>
      <c r="AA55"/>
      <c r="AB55"/>
      <c r="AC55"/>
    </row>
    <row r="56" spans="2:29" ht="18.75" customHeight="1" thickBot="1">
      <c r="B56" s="45"/>
    </row>
    <row r="57" spans="2:29" ht="18.75" customHeight="1">
      <c r="B57" s="134" t="s">
        <v>71</v>
      </c>
      <c r="C57" s="135"/>
      <c r="D57" s="136"/>
      <c r="E57" s="213" t="str">
        <f>IF(E14="","",E14)</f>
        <v/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5"/>
    </row>
    <row r="58" spans="2:29" ht="18.75" customHeight="1">
      <c r="B58" s="137" t="s">
        <v>72</v>
      </c>
      <c r="C58" s="138"/>
      <c r="D58" s="139"/>
      <c r="E58" s="33" t="str">
        <f>E15</f>
        <v>□</v>
      </c>
      <c r="F58" s="76" t="s">
        <v>74</v>
      </c>
      <c r="G58" s="76"/>
      <c r="H58" s="76"/>
      <c r="I58" s="33" t="str">
        <f>I15</f>
        <v>□</v>
      </c>
      <c r="J58" s="76" t="s">
        <v>75</v>
      </c>
      <c r="K58" s="76"/>
      <c r="L58" s="76"/>
      <c r="M58" s="33" t="str">
        <f>M15</f>
        <v>□</v>
      </c>
      <c r="N58" s="76" t="s">
        <v>76</v>
      </c>
      <c r="O58" s="76"/>
      <c r="P58" s="76"/>
      <c r="Q58" s="33" t="str">
        <f>Q15</f>
        <v>□</v>
      </c>
      <c r="R58" s="76" t="s">
        <v>77</v>
      </c>
      <c r="S58" s="76"/>
      <c r="T58" s="76"/>
      <c r="U58" s="33" t="str">
        <f>U15</f>
        <v>□</v>
      </c>
      <c r="V58" s="76" t="s">
        <v>128</v>
      </c>
      <c r="W58" s="76"/>
      <c r="X58" s="76"/>
      <c r="Y58" s="31" t="str">
        <f>Y15</f>
        <v>□</v>
      </c>
      <c r="Z58" s="143" t="s">
        <v>127</v>
      </c>
      <c r="AA58" s="143"/>
      <c r="AB58" s="143"/>
      <c r="AC58" s="35"/>
    </row>
    <row r="59" spans="2:29" ht="18.75" customHeight="1">
      <c r="B59" s="156" t="s">
        <v>73</v>
      </c>
      <c r="C59" s="138"/>
      <c r="D59" s="139"/>
      <c r="E59" s="216" t="str">
        <f>IF(E16="","",E16)</f>
        <v/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8"/>
    </row>
    <row r="60" spans="2:29" ht="18.75" customHeight="1" thickBot="1">
      <c r="B60" s="157"/>
      <c r="C60" s="158"/>
      <c r="D60" s="159"/>
      <c r="E60" s="219" t="str">
        <f>IF(E17="","",E17)</f>
        <v/>
      </c>
      <c r="F60" s="219"/>
      <c r="G60" s="219"/>
      <c r="H60" s="219"/>
      <c r="I60" s="219"/>
      <c r="J60" s="219"/>
      <c r="K60" s="219"/>
      <c r="L60" s="219"/>
      <c r="M60" s="219"/>
      <c r="N60" s="149" t="s">
        <v>80</v>
      </c>
      <c r="O60" s="150"/>
      <c r="P60" s="122" t="s">
        <v>66</v>
      </c>
      <c r="Q60" s="122"/>
      <c r="R60" s="54" t="str">
        <f>IF(R17="","",R17)</f>
        <v/>
      </c>
      <c r="S60" s="36" t="s">
        <v>65</v>
      </c>
      <c r="T60" s="54" t="str">
        <f>IF(T17="","",T17)</f>
        <v/>
      </c>
      <c r="U60" s="36" t="s">
        <v>81</v>
      </c>
      <c r="V60" s="54" t="str">
        <f>IF(V17="","",V17)</f>
        <v/>
      </c>
      <c r="W60" s="36" t="s">
        <v>63</v>
      </c>
      <c r="X60" s="54" t="str">
        <f>IF(X17="","",X17)</f>
        <v/>
      </c>
      <c r="Y60" s="122" t="s">
        <v>79</v>
      </c>
      <c r="Z60" s="123"/>
      <c r="AA60" s="120" t="s">
        <v>78</v>
      </c>
      <c r="AB60" s="120"/>
      <c r="AC60" s="121"/>
    </row>
    <row r="61" spans="2:29" ht="18.75" customHeight="1" thickBot="1"/>
    <row r="62" spans="2:29" ht="18.75" customHeight="1" thickBot="1">
      <c r="B62" s="187" t="s">
        <v>102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55" t="s">
        <v>103</v>
      </c>
      <c r="M62" s="155"/>
      <c r="N62" s="155"/>
      <c r="O62" s="155"/>
      <c r="P62" s="160" t="s">
        <v>104</v>
      </c>
      <c r="Q62" s="160"/>
      <c r="R62" s="160"/>
      <c r="S62" s="155" t="s">
        <v>105</v>
      </c>
      <c r="T62" s="155"/>
      <c r="U62" s="161" t="s">
        <v>106</v>
      </c>
      <c r="V62" s="161"/>
      <c r="W62" s="161"/>
      <c r="X62" s="161"/>
      <c r="Y62" s="185" t="s">
        <v>107</v>
      </c>
      <c r="Z62" s="185"/>
      <c r="AA62" s="185"/>
      <c r="AB62" s="185"/>
      <c r="AC62" s="186"/>
    </row>
    <row r="63" spans="2:29" ht="18.75" customHeight="1" thickTop="1">
      <c r="B63" s="46">
        <v>51</v>
      </c>
      <c r="C63" s="152" t="s">
        <v>82</v>
      </c>
      <c r="D63" s="152"/>
      <c r="E63" s="152"/>
      <c r="F63" s="152"/>
      <c r="G63" s="152"/>
      <c r="H63" s="152"/>
      <c r="I63" s="152"/>
      <c r="J63" s="152"/>
      <c r="K63" s="152"/>
      <c r="L63" s="153" t="s">
        <v>96</v>
      </c>
      <c r="M63" s="153"/>
      <c r="N63" s="153"/>
      <c r="O63" s="153"/>
      <c r="P63" s="154">
        <v>2720</v>
      </c>
      <c r="Q63" s="154"/>
      <c r="R63" s="154"/>
      <c r="S63" s="221" t="str">
        <f>IF(S20="","",S20)</f>
        <v/>
      </c>
      <c r="T63" s="221"/>
      <c r="U63" s="176" t="str">
        <f>IF(S63="","",P63*S63)</f>
        <v/>
      </c>
      <c r="V63" s="176"/>
      <c r="W63" s="176"/>
      <c r="X63" s="176"/>
      <c r="Y63" s="153" t="s">
        <v>101</v>
      </c>
      <c r="Z63" s="153"/>
      <c r="AA63" s="153"/>
      <c r="AB63" s="153"/>
      <c r="AC63" s="166"/>
    </row>
    <row r="64" spans="2:29" ht="18.75" customHeight="1">
      <c r="B64" s="42">
        <v>52</v>
      </c>
      <c r="C64" s="144" t="s">
        <v>99</v>
      </c>
      <c r="D64" s="144"/>
      <c r="E64" s="144"/>
      <c r="F64" s="144"/>
      <c r="G64" s="144"/>
      <c r="H64" s="144"/>
      <c r="I64" s="144"/>
      <c r="J64" s="144"/>
      <c r="K64" s="144"/>
      <c r="L64" s="167" t="s">
        <v>96</v>
      </c>
      <c r="M64" s="167"/>
      <c r="N64" s="167"/>
      <c r="O64" s="167"/>
      <c r="P64" s="183">
        <v>2620</v>
      </c>
      <c r="Q64" s="183"/>
      <c r="R64" s="183"/>
      <c r="S64" s="220" t="str">
        <f t="shared" ref="S64:S80" si="1">IF(S21="","",S21)</f>
        <v/>
      </c>
      <c r="T64" s="220"/>
      <c r="U64" s="170" t="str">
        <f t="shared" ref="U64:U80" si="2">IF(S64="","",P64*S64)</f>
        <v/>
      </c>
      <c r="V64" s="171"/>
      <c r="W64" s="171"/>
      <c r="X64" s="172"/>
      <c r="Y64" s="167" t="s">
        <v>115</v>
      </c>
      <c r="Z64" s="167"/>
      <c r="AA64" s="167"/>
      <c r="AB64" s="167"/>
      <c r="AC64" s="173"/>
    </row>
    <row r="65" spans="2:29" ht="18.75" customHeight="1">
      <c r="B65" s="47">
        <v>53</v>
      </c>
      <c r="C65" s="145" t="s">
        <v>83</v>
      </c>
      <c r="D65" s="145"/>
      <c r="E65" s="145"/>
      <c r="F65" s="145"/>
      <c r="G65" s="145"/>
      <c r="H65" s="145"/>
      <c r="I65" s="145"/>
      <c r="J65" s="145"/>
      <c r="K65" s="145"/>
      <c r="L65" s="168" t="s">
        <v>108</v>
      </c>
      <c r="M65" s="168"/>
      <c r="N65" s="168"/>
      <c r="O65" s="168"/>
      <c r="P65" s="184">
        <v>2940</v>
      </c>
      <c r="Q65" s="184"/>
      <c r="R65" s="184"/>
      <c r="S65" s="222" t="str">
        <f t="shared" si="1"/>
        <v/>
      </c>
      <c r="T65" s="222"/>
      <c r="U65" s="146" t="str">
        <f t="shared" si="2"/>
        <v/>
      </c>
      <c r="V65" s="147"/>
      <c r="W65" s="147"/>
      <c r="X65" s="148"/>
      <c r="Y65" s="168" t="s">
        <v>100</v>
      </c>
      <c r="Z65" s="168"/>
      <c r="AA65" s="168"/>
      <c r="AB65" s="168"/>
      <c r="AC65" s="177"/>
    </row>
    <row r="66" spans="2:29" ht="18.75" customHeight="1">
      <c r="B66" s="42">
        <v>54</v>
      </c>
      <c r="C66" s="144" t="s">
        <v>84</v>
      </c>
      <c r="D66" s="144"/>
      <c r="E66" s="144"/>
      <c r="F66" s="144"/>
      <c r="G66" s="144"/>
      <c r="H66" s="144"/>
      <c r="I66" s="144"/>
      <c r="J66" s="144"/>
      <c r="K66" s="144"/>
      <c r="L66" s="167" t="s">
        <v>108</v>
      </c>
      <c r="M66" s="167"/>
      <c r="N66" s="167"/>
      <c r="O66" s="167"/>
      <c r="P66" s="183">
        <v>2720</v>
      </c>
      <c r="Q66" s="183"/>
      <c r="R66" s="183"/>
      <c r="S66" s="220" t="str">
        <f t="shared" si="1"/>
        <v/>
      </c>
      <c r="T66" s="220"/>
      <c r="U66" s="170" t="str">
        <f t="shared" si="2"/>
        <v/>
      </c>
      <c r="V66" s="171"/>
      <c r="W66" s="171"/>
      <c r="X66" s="172"/>
      <c r="Y66" s="167" t="s">
        <v>100</v>
      </c>
      <c r="Z66" s="167"/>
      <c r="AA66" s="167"/>
      <c r="AB66" s="167"/>
      <c r="AC66" s="173"/>
    </row>
    <row r="67" spans="2:29" ht="18.75" customHeight="1">
      <c r="B67" s="47">
        <v>55</v>
      </c>
      <c r="C67" s="145" t="s">
        <v>85</v>
      </c>
      <c r="D67" s="145"/>
      <c r="E67" s="145"/>
      <c r="F67" s="145"/>
      <c r="G67" s="145"/>
      <c r="H67" s="145"/>
      <c r="I67" s="145"/>
      <c r="J67" s="145"/>
      <c r="K67" s="145"/>
      <c r="L67" s="168" t="s">
        <v>109</v>
      </c>
      <c r="M67" s="168"/>
      <c r="N67" s="168"/>
      <c r="O67" s="168"/>
      <c r="P67" s="184">
        <v>2720</v>
      </c>
      <c r="Q67" s="184"/>
      <c r="R67" s="184"/>
      <c r="S67" s="222" t="str">
        <f t="shared" si="1"/>
        <v/>
      </c>
      <c r="T67" s="222"/>
      <c r="U67" s="146" t="str">
        <f t="shared" si="2"/>
        <v/>
      </c>
      <c r="V67" s="147"/>
      <c r="W67" s="147"/>
      <c r="X67" s="148"/>
      <c r="Y67" s="168" t="s">
        <v>100</v>
      </c>
      <c r="Z67" s="168"/>
      <c r="AA67" s="168"/>
      <c r="AB67" s="168"/>
      <c r="AC67" s="177"/>
    </row>
    <row r="68" spans="2:29" ht="18.75" customHeight="1">
      <c r="B68" s="42">
        <v>56</v>
      </c>
      <c r="C68" s="144" t="s">
        <v>86</v>
      </c>
      <c r="D68" s="144"/>
      <c r="E68" s="144"/>
      <c r="F68" s="144"/>
      <c r="G68" s="144"/>
      <c r="H68" s="144"/>
      <c r="I68" s="144"/>
      <c r="J68" s="144"/>
      <c r="K68" s="144"/>
      <c r="L68" s="167" t="s">
        <v>109</v>
      </c>
      <c r="M68" s="167"/>
      <c r="N68" s="167"/>
      <c r="O68" s="167"/>
      <c r="P68" s="183">
        <v>2620</v>
      </c>
      <c r="Q68" s="183"/>
      <c r="R68" s="183"/>
      <c r="S68" s="220" t="str">
        <f t="shared" si="1"/>
        <v/>
      </c>
      <c r="T68" s="220"/>
      <c r="U68" s="170" t="str">
        <f t="shared" si="2"/>
        <v/>
      </c>
      <c r="V68" s="171"/>
      <c r="W68" s="171"/>
      <c r="X68" s="172"/>
      <c r="Y68" s="167" t="s">
        <v>100</v>
      </c>
      <c r="Z68" s="167"/>
      <c r="AA68" s="167"/>
      <c r="AB68" s="167"/>
      <c r="AC68" s="173"/>
    </row>
    <row r="69" spans="2:29" ht="18.75" customHeight="1">
      <c r="B69" s="47">
        <v>57</v>
      </c>
      <c r="C69" s="145" t="s">
        <v>87</v>
      </c>
      <c r="D69" s="145"/>
      <c r="E69" s="145"/>
      <c r="F69" s="145"/>
      <c r="G69" s="145"/>
      <c r="H69" s="145"/>
      <c r="I69" s="145"/>
      <c r="J69" s="145"/>
      <c r="K69" s="145"/>
      <c r="L69" s="168" t="s">
        <v>110</v>
      </c>
      <c r="M69" s="168"/>
      <c r="N69" s="168"/>
      <c r="O69" s="168"/>
      <c r="P69" s="184">
        <v>1650</v>
      </c>
      <c r="Q69" s="184"/>
      <c r="R69" s="184"/>
      <c r="S69" s="222" t="str">
        <f t="shared" si="1"/>
        <v/>
      </c>
      <c r="T69" s="222"/>
      <c r="U69" s="146" t="str">
        <f t="shared" si="2"/>
        <v/>
      </c>
      <c r="V69" s="147"/>
      <c r="W69" s="147"/>
      <c r="X69" s="148"/>
      <c r="Y69" s="168" t="s">
        <v>116</v>
      </c>
      <c r="Z69" s="168"/>
      <c r="AA69" s="168"/>
      <c r="AB69" s="168"/>
      <c r="AC69" s="177"/>
    </row>
    <row r="70" spans="2:29" ht="18.75" customHeight="1">
      <c r="B70" s="42">
        <v>58</v>
      </c>
      <c r="C70" s="144" t="s">
        <v>88</v>
      </c>
      <c r="D70" s="144"/>
      <c r="E70" s="144"/>
      <c r="F70" s="144"/>
      <c r="G70" s="144"/>
      <c r="H70" s="144"/>
      <c r="I70" s="144"/>
      <c r="J70" s="144"/>
      <c r="K70" s="144"/>
      <c r="L70" s="167" t="s">
        <v>111</v>
      </c>
      <c r="M70" s="167"/>
      <c r="N70" s="167"/>
      <c r="O70" s="167"/>
      <c r="P70" s="183">
        <v>1650</v>
      </c>
      <c r="Q70" s="183"/>
      <c r="R70" s="183"/>
      <c r="S70" s="220" t="str">
        <f t="shared" si="1"/>
        <v/>
      </c>
      <c r="T70" s="220"/>
      <c r="U70" s="170" t="str">
        <f t="shared" si="2"/>
        <v/>
      </c>
      <c r="V70" s="171"/>
      <c r="W70" s="171"/>
      <c r="X70" s="172"/>
      <c r="Y70" s="167" t="s">
        <v>117</v>
      </c>
      <c r="Z70" s="167"/>
      <c r="AA70" s="167"/>
      <c r="AB70" s="167"/>
      <c r="AC70" s="173"/>
    </row>
    <row r="71" spans="2:29" ht="18.75" customHeight="1">
      <c r="B71" s="47">
        <v>59</v>
      </c>
      <c r="C71" s="145" t="s">
        <v>89</v>
      </c>
      <c r="D71" s="145"/>
      <c r="E71" s="145"/>
      <c r="F71" s="145"/>
      <c r="G71" s="145"/>
      <c r="H71" s="145"/>
      <c r="I71" s="145"/>
      <c r="J71" s="145"/>
      <c r="K71" s="145"/>
      <c r="L71" s="168" t="s">
        <v>95</v>
      </c>
      <c r="M71" s="168"/>
      <c r="N71" s="168"/>
      <c r="O71" s="168"/>
      <c r="P71" s="184">
        <v>2410</v>
      </c>
      <c r="Q71" s="184"/>
      <c r="R71" s="184"/>
      <c r="S71" s="222" t="str">
        <f t="shared" si="1"/>
        <v/>
      </c>
      <c r="T71" s="222"/>
      <c r="U71" s="146" t="str">
        <f t="shared" si="2"/>
        <v/>
      </c>
      <c r="V71" s="147"/>
      <c r="W71" s="147"/>
      <c r="X71" s="148"/>
      <c r="Y71" s="168" t="s">
        <v>101</v>
      </c>
      <c r="Z71" s="168"/>
      <c r="AA71" s="168"/>
      <c r="AB71" s="168"/>
      <c r="AC71" s="177"/>
    </row>
    <row r="72" spans="2:29" ht="18.75" customHeight="1">
      <c r="B72" s="42">
        <v>60</v>
      </c>
      <c r="C72" s="162" t="s">
        <v>98</v>
      </c>
      <c r="D72" s="162"/>
      <c r="E72" s="162"/>
      <c r="F72" s="162"/>
      <c r="G72" s="162"/>
      <c r="H72" s="162"/>
      <c r="I72" s="162"/>
      <c r="J72" s="162"/>
      <c r="K72" s="162"/>
      <c r="L72" s="167" t="s">
        <v>95</v>
      </c>
      <c r="M72" s="167"/>
      <c r="N72" s="167"/>
      <c r="O72" s="167"/>
      <c r="P72" s="183">
        <v>1100</v>
      </c>
      <c r="Q72" s="183"/>
      <c r="R72" s="183"/>
      <c r="S72" s="220" t="str">
        <f t="shared" si="1"/>
        <v/>
      </c>
      <c r="T72" s="220"/>
      <c r="U72" s="170" t="str">
        <f t="shared" si="2"/>
        <v/>
      </c>
      <c r="V72" s="171"/>
      <c r="W72" s="171"/>
      <c r="X72" s="172"/>
      <c r="Y72" s="167" t="s">
        <v>116</v>
      </c>
      <c r="Z72" s="167"/>
      <c r="AA72" s="167"/>
      <c r="AB72" s="167"/>
      <c r="AC72" s="173"/>
    </row>
    <row r="73" spans="2:29" ht="18.75" customHeight="1">
      <c r="B73" s="47">
        <v>61</v>
      </c>
      <c r="C73" s="145" t="s">
        <v>90</v>
      </c>
      <c r="D73" s="145"/>
      <c r="E73" s="145"/>
      <c r="F73" s="145"/>
      <c r="G73" s="145"/>
      <c r="H73" s="145"/>
      <c r="I73" s="145"/>
      <c r="J73" s="145"/>
      <c r="K73" s="145"/>
      <c r="L73" s="168" t="s">
        <v>111</v>
      </c>
      <c r="M73" s="168"/>
      <c r="N73" s="168"/>
      <c r="O73" s="168"/>
      <c r="P73" s="184">
        <v>2510</v>
      </c>
      <c r="Q73" s="184"/>
      <c r="R73" s="184"/>
      <c r="S73" s="222" t="str">
        <f t="shared" si="1"/>
        <v/>
      </c>
      <c r="T73" s="222"/>
      <c r="U73" s="146" t="str">
        <f t="shared" si="2"/>
        <v/>
      </c>
      <c r="V73" s="147"/>
      <c r="W73" s="147"/>
      <c r="X73" s="148"/>
      <c r="Y73" s="168" t="s">
        <v>101</v>
      </c>
      <c r="Z73" s="168"/>
      <c r="AA73" s="168"/>
      <c r="AB73" s="168"/>
      <c r="AC73" s="177"/>
    </row>
    <row r="74" spans="2:29" ht="18.75" customHeight="1">
      <c r="B74" s="42">
        <v>62</v>
      </c>
      <c r="C74" s="162" t="s">
        <v>98</v>
      </c>
      <c r="D74" s="162"/>
      <c r="E74" s="162"/>
      <c r="F74" s="162"/>
      <c r="G74" s="162"/>
      <c r="H74" s="162"/>
      <c r="I74" s="162"/>
      <c r="J74" s="162"/>
      <c r="K74" s="162"/>
      <c r="L74" s="167" t="s">
        <v>111</v>
      </c>
      <c r="M74" s="167"/>
      <c r="N74" s="167"/>
      <c r="O74" s="167"/>
      <c r="P74" s="183">
        <v>1100</v>
      </c>
      <c r="Q74" s="183"/>
      <c r="R74" s="183"/>
      <c r="S74" s="220" t="str">
        <f t="shared" si="1"/>
        <v/>
      </c>
      <c r="T74" s="220"/>
      <c r="U74" s="170" t="str">
        <f t="shared" si="2"/>
        <v/>
      </c>
      <c r="V74" s="171"/>
      <c r="W74" s="171"/>
      <c r="X74" s="172"/>
      <c r="Y74" s="167" t="s">
        <v>116</v>
      </c>
      <c r="Z74" s="167"/>
      <c r="AA74" s="167"/>
      <c r="AB74" s="167"/>
      <c r="AC74" s="173"/>
    </row>
    <row r="75" spans="2:29" ht="18.75" customHeight="1">
      <c r="B75" s="47">
        <v>63</v>
      </c>
      <c r="C75" s="163" t="s">
        <v>97</v>
      </c>
      <c r="D75" s="164"/>
      <c r="E75" s="164"/>
      <c r="F75" s="164"/>
      <c r="G75" s="164"/>
      <c r="H75" s="164"/>
      <c r="I75" s="164"/>
      <c r="J75" s="164"/>
      <c r="K75" s="164"/>
      <c r="L75" s="168" t="s">
        <v>95</v>
      </c>
      <c r="M75" s="168"/>
      <c r="N75" s="168"/>
      <c r="O75" s="168"/>
      <c r="P75" s="184">
        <v>3300</v>
      </c>
      <c r="Q75" s="184"/>
      <c r="R75" s="184"/>
      <c r="S75" s="222" t="str">
        <f t="shared" si="1"/>
        <v/>
      </c>
      <c r="T75" s="222"/>
      <c r="U75" s="146" t="str">
        <f t="shared" si="2"/>
        <v/>
      </c>
      <c r="V75" s="147"/>
      <c r="W75" s="147"/>
      <c r="X75" s="148"/>
      <c r="Y75" s="168" t="s">
        <v>116</v>
      </c>
      <c r="Z75" s="168"/>
      <c r="AA75" s="168"/>
      <c r="AB75" s="168"/>
      <c r="AC75" s="177"/>
    </row>
    <row r="76" spans="2:29" ht="18.75" customHeight="1">
      <c r="B76" s="42">
        <v>64</v>
      </c>
      <c r="C76" s="144" t="s">
        <v>91</v>
      </c>
      <c r="D76" s="144"/>
      <c r="E76" s="144"/>
      <c r="F76" s="144"/>
      <c r="G76" s="144"/>
      <c r="H76" s="144"/>
      <c r="I76" s="144"/>
      <c r="J76" s="144"/>
      <c r="K76" s="144"/>
      <c r="L76" s="178" t="s">
        <v>112</v>
      </c>
      <c r="M76" s="179"/>
      <c r="N76" s="179"/>
      <c r="O76" s="179"/>
      <c r="P76" s="183">
        <v>7440</v>
      </c>
      <c r="Q76" s="183"/>
      <c r="R76" s="183"/>
      <c r="S76" s="220" t="str">
        <f t="shared" si="1"/>
        <v/>
      </c>
      <c r="T76" s="220"/>
      <c r="U76" s="170" t="str">
        <f t="shared" si="2"/>
        <v/>
      </c>
      <c r="V76" s="171"/>
      <c r="W76" s="171"/>
      <c r="X76" s="172"/>
      <c r="Y76" s="167" t="s">
        <v>101</v>
      </c>
      <c r="Z76" s="167"/>
      <c r="AA76" s="167"/>
      <c r="AB76" s="167"/>
      <c r="AC76" s="173"/>
    </row>
    <row r="77" spans="2:29" ht="18.75" customHeight="1">
      <c r="B77" s="47">
        <v>65</v>
      </c>
      <c r="C77" s="145" t="s">
        <v>92</v>
      </c>
      <c r="D77" s="145"/>
      <c r="E77" s="145"/>
      <c r="F77" s="145"/>
      <c r="G77" s="145"/>
      <c r="H77" s="145"/>
      <c r="I77" s="145"/>
      <c r="J77" s="145"/>
      <c r="K77" s="145"/>
      <c r="L77" s="180" t="s">
        <v>112</v>
      </c>
      <c r="M77" s="181"/>
      <c r="N77" s="181"/>
      <c r="O77" s="181"/>
      <c r="P77" s="184">
        <v>11000</v>
      </c>
      <c r="Q77" s="184"/>
      <c r="R77" s="184"/>
      <c r="S77" s="222" t="str">
        <f t="shared" si="1"/>
        <v/>
      </c>
      <c r="T77" s="222"/>
      <c r="U77" s="146" t="str">
        <f t="shared" si="2"/>
        <v/>
      </c>
      <c r="V77" s="147"/>
      <c r="W77" s="147"/>
      <c r="X77" s="148"/>
      <c r="Y77" s="168" t="s">
        <v>101</v>
      </c>
      <c r="Z77" s="168"/>
      <c r="AA77" s="168"/>
      <c r="AB77" s="168"/>
      <c r="AC77" s="177"/>
    </row>
    <row r="78" spans="2:29" ht="18.75" customHeight="1">
      <c r="B78" s="42">
        <v>66</v>
      </c>
      <c r="C78" s="144" t="s">
        <v>93</v>
      </c>
      <c r="D78" s="144"/>
      <c r="E78" s="144"/>
      <c r="F78" s="144"/>
      <c r="G78" s="144"/>
      <c r="H78" s="144"/>
      <c r="I78" s="144"/>
      <c r="J78" s="144"/>
      <c r="K78" s="144"/>
      <c r="L78" s="167" t="s">
        <v>113</v>
      </c>
      <c r="M78" s="167"/>
      <c r="N78" s="167"/>
      <c r="O78" s="167"/>
      <c r="P78" s="183">
        <v>4400</v>
      </c>
      <c r="Q78" s="183"/>
      <c r="R78" s="183"/>
      <c r="S78" s="220" t="str">
        <f t="shared" si="1"/>
        <v/>
      </c>
      <c r="T78" s="220"/>
      <c r="U78" s="170" t="str">
        <f t="shared" si="2"/>
        <v/>
      </c>
      <c r="V78" s="171"/>
      <c r="W78" s="171"/>
      <c r="X78" s="172"/>
      <c r="Y78" s="167" t="s">
        <v>116</v>
      </c>
      <c r="Z78" s="167"/>
      <c r="AA78" s="167"/>
      <c r="AB78" s="167"/>
      <c r="AC78" s="173"/>
    </row>
    <row r="79" spans="2:29" ht="18.75" customHeight="1" thickBot="1">
      <c r="B79" s="48">
        <v>67</v>
      </c>
      <c r="C79" s="165" t="s">
        <v>94</v>
      </c>
      <c r="D79" s="165"/>
      <c r="E79" s="165"/>
      <c r="F79" s="165"/>
      <c r="G79" s="165"/>
      <c r="H79" s="165"/>
      <c r="I79" s="165"/>
      <c r="J79" s="165"/>
      <c r="K79" s="165"/>
      <c r="L79" s="182" t="s">
        <v>114</v>
      </c>
      <c r="M79" s="182"/>
      <c r="N79" s="182"/>
      <c r="O79" s="182"/>
      <c r="P79" s="196">
        <v>11000</v>
      </c>
      <c r="Q79" s="196"/>
      <c r="R79" s="196"/>
      <c r="S79" s="224" t="str">
        <f t="shared" si="1"/>
        <v/>
      </c>
      <c r="T79" s="224"/>
      <c r="U79" s="198" t="str">
        <f t="shared" si="2"/>
        <v/>
      </c>
      <c r="V79" s="199"/>
      <c r="W79" s="199"/>
      <c r="X79" s="200"/>
      <c r="Y79" s="182" t="s">
        <v>116</v>
      </c>
      <c r="Z79" s="182"/>
      <c r="AA79" s="182"/>
      <c r="AB79" s="182"/>
      <c r="AC79" s="201"/>
    </row>
    <row r="80" spans="2:29" ht="18.75" customHeight="1" thickTop="1" thickBot="1">
      <c r="B80" s="194" t="s">
        <v>125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89">
        <v>1430</v>
      </c>
      <c r="Q80" s="189"/>
      <c r="R80" s="189"/>
      <c r="S80" s="223" t="str">
        <f t="shared" si="1"/>
        <v/>
      </c>
      <c r="T80" s="223"/>
      <c r="U80" s="191" t="str">
        <f t="shared" si="2"/>
        <v/>
      </c>
      <c r="V80" s="191"/>
      <c r="W80" s="191"/>
      <c r="X80" s="191"/>
      <c r="Y80" s="192" t="s">
        <v>118</v>
      </c>
      <c r="Z80" s="192"/>
      <c r="AA80" s="192"/>
      <c r="AB80" s="192"/>
      <c r="AC80" s="193"/>
    </row>
    <row r="81" spans="2:29" ht="18.75" customHeight="1">
      <c r="B81" s="225" t="s">
        <v>133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05" t="s">
        <v>119</v>
      </c>
      <c r="Q81" s="116"/>
      <c r="R81" s="116"/>
      <c r="S81" s="116"/>
      <c r="T81" s="206"/>
      <c r="U81" s="207" t="str">
        <f>IF(SUM(U63:X80)=0,"",SUM(U63:X80))</f>
        <v/>
      </c>
      <c r="V81" s="207"/>
      <c r="W81" s="207"/>
      <c r="X81" s="207"/>
      <c r="Y81" s="43" t="s">
        <v>44</v>
      </c>
      <c r="Z81" s="37"/>
      <c r="AA81" s="38"/>
      <c r="AB81" s="38"/>
      <c r="AC81" s="38"/>
    </row>
    <row r="82" spans="2:29" ht="18.75" customHeight="1" thickBo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209" t="s">
        <v>120</v>
      </c>
      <c r="Q82" s="210"/>
      <c r="R82" s="210"/>
      <c r="S82" s="210"/>
      <c r="T82" s="211"/>
      <c r="U82" s="208" t="str">
        <f>IF(U81="","",ROUNDDOWN(U81/11,0))</f>
        <v/>
      </c>
      <c r="V82" s="208"/>
      <c r="W82" s="208"/>
      <c r="X82" s="208"/>
      <c r="Y82" s="44" t="s">
        <v>44</v>
      </c>
      <c r="Z82" s="39"/>
    </row>
    <row r="83" spans="2:29" ht="18.7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Q83" s="75" t="s">
        <v>139</v>
      </c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</row>
    <row r="84" spans="2:29" ht="18.75" customHeight="1">
      <c r="B84" s="212" t="s">
        <v>129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</row>
    <row r="85" spans="2:29" ht="18.75" customHeigh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</row>
    <row r="86" spans="2:29" ht="18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</row>
    <row r="87" spans="2:29" ht="18.75" customHeight="1">
      <c r="B87" s="236" t="s">
        <v>124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</row>
    <row r="88" spans="2:29" ht="18.75" customHeight="1"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</row>
    <row r="89" spans="2:29" ht="18.75" customHeight="1"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</row>
    <row r="90" spans="2:29" ht="18.75" customHeight="1">
      <c r="B90" s="49"/>
      <c r="E90" s="32"/>
      <c r="W90"/>
      <c r="X90"/>
      <c r="Y90"/>
      <c r="Z90"/>
      <c r="AA90"/>
      <c r="AB90"/>
    </row>
    <row r="91" spans="2:29" ht="18.7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W91"/>
      <c r="X91"/>
      <c r="Y91"/>
      <c r="Z91"/>
      <c r="AA91"/>
      <c r="AB91"/>
    </row>
    <row r="92" spans="2:29" ht="18.7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U92" s="106" t="s">
        <v>61</v>
      </c>
      <c r="V92" s="107"/>
      <c r="W92" s="110" t="s">
        <v>62</v>
      </c>
      <c r="X92" s="110"/>
      <c r="Y92" s="110" t="str">
        <f>IF(Y49="","",Y49)</f>
        <v/>
      </c>
      <c r="Z92" s="110"/>
      <c r="AA92" s="110"/>
      <c r="AB92" s="202"/>
    </row>
    <row r="93" spans="2:29" ht="18.75" customHeight="1">
      <c r="B93"/>
      <c r="C93"/>
      <c r="D93" s="204" t="str">
        <f>IF(D50="","",D50)</f>
        <v/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32" t="s">
        <v>123</v>
      </c>
      <c r="U93" s="108"/>
      <c r="V93" s="109"/>
      <c r="W93" s="111"/>
      <c r="X93" s="111"/>
      <c r="Y93" s="111"/>
      <c r="Z93" s="111"/>
      <c r="AA93" s="111"/>
      <c r="AB93" s="203"/>
    </row>
    <row r="94" spans="2:29" ht="18.7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S94"/>
      <c r="T94"/>
      <c r="U94" s="116" t="s">
        <v>66</v>
      </c>
      <c r="V94" s="116"/>
      <c r="W94" s="53" t="str">
        <f>IF(W51="","",W51)</f>
        <v/>
      </c>
      <c r="X94" s="50" t="s">
        <v>65</v>
      </c>
      <c r="Y94" s="53" t="str">
        <f>IF(Y51="","",Y51)</f>
        <v/>
      </c>
      <c r="Z94" s="50" t="s">
        <v>64</v>
      </c>
      <c r="AA94" s="53" t="str">
        <f>IF(AA51="","",AA51)</f>
        <v/>
      </c>
      <c r="AB94" s="50" t="s">
        <v>63</v>
      </c>
    </row>
    <row r="95" spans="2:29" ht="18.7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S95"/>
      <c r="T95"/>
      <c r="U95"/>
      <c r="V95"/>
      <c r="W95"/>
      <c r="X95"/>
      <c r="Y95"/>
      <c r="Z95"/>
      <c r="AA95"/>
      <c r="AB95"/>
      <c r="AC95"/>
    </row>
    <row r="96" spans="2:29" ht="18.75" customHeight="1" thickBot="1">
      <c r="R96" s="227" t="s">
        <v>134</v>
      </c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9"/>
    </row>
    <row r="97" spans="2:29" ht="18.75" customHeight="1">
      <c r="B97" s="124" t="s">
        <v>70</v>
      </c>
      <c r="C97" s="125"/>
      <c r="D97" s="125"/>
      <c r="E97" s="125"/>
      <c r="F97" s="125"/>
      <c r="G97" s="125"/>
      <c r="H97" s="125"/>
      <c r="I97" s="128" t="str">
        <f>I54</f>
        <v/>
      </c>
      <c r="J97" s="128"/>
      <c r="K97" s="128"/>
      <c r="L97" s="128"/>
      <c r="M97" s="128"/>
      <c r="N97" s="128"/>
      <c r="O97" s="130" t="s">
        <v>44</v>
      </c>
      <c r="P97" s="131"/>
      <c r="R97" s="230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2"/>
    </row>
    <row r="98" spans="2:29" ht="18.75" customHeight="1" thickBot="1">
      <c r="B98" s="126"/>
      <c r="C98" s="127"/>
      <c r="D98" s="127"/>
      <c r="E98" s="127"/>
      <c r="F98" s="127"/>
      <c r="G98" s="127"/>
      <c r="H98" s="127"/>
      <c r="I98" s="129"/>
      <c r="J98" s="129"/>
      <c r="K98" s="129"/>
      <c r="L98" s="129"/>
      <c r="M98" s="129"/>
      <c r="N98" s="129"/>
      <c r="O98" s="132"/>
      <c r="P98" s="133"/>
      <c r="R98" s="233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5"/>
    </row>
    <row r="99" spans="2:29" ht="18.75" customHeight="1" thickBot="1">
      <c r="B99" s="45"/>
    </row>
    <row r="100" spans="2:29" ht="18.75" customHeight="1">
      <c r="B100" s="134" t="s">
        <v>71</v>
      </c>
      <c r="C100" s="135"/>
      <c r="D100" s="136"/>
      <c r="E100" s="213" t="str">
        <f>IF(E57="","",E57)</f>
        <v/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5"/>
    </row>
    <row r="101" spans="2:29" ht="18.75" customHeight="1">
      <c r="B101" s="137" t="s">
        <v>72</v>
      </c>
      <c r="C101" s="138"/>
      <c r="D101" s="139"/>
      <c r="E101" s="33" t="str">
        <f>E58</f>
        <v>□</v>
      </c>
      <c r="F101" s="76" t="s">
        <v>74</v>
      </c>
      <c r="G101" s="76"/>
      <c r="H101" s="76"/>
      <c r="I101" s="33" t="str">
        <f>I58</f>
        <v>□</v>
      </c>
      <c r="J101" s="76" t="s">
        <v>75</v>
      </c>
      <c r="K101" s="76"/>
      <c r="L101" s="76"/>
      <c r="M101" s="33" t="str">
        <f>M58</f>
        <v>□</v>
      </c>
      <c r="N101" s="76" t="s">
        <v>76</v>
      </c>
      <c r="O101" s="76"/>
      <c r="P101" s="76"/>
      <c r="Q101" s="33" t="str">
        <f>Q58</f>
        <v>□</v>
      </c>
      <c r="R101" s="76" t="s">
        <v>77</v>
      </c>
      <c r="S101" s="76"/>
      <c r="T101" s="76"/>
      <c r="U101" s="33" t="str">
        <f>U58</f>
        <v>□</v>
      </c>
      <c r="V101" s="76" t="s">
        <v>128</v>
      </c>
      <c r="W101" s="76"/>
      <c r="X101" s="76"/>
      <c r="Y101" s="31" t="str">
        <f>Y58</f>
        <v>□</v>
      </c>
      <c r="Z101" s="143" t="s">
        <v>127</v>
      </c>
      <c r="AA101" s="143"/>
      <c r="AB101" s="143"/>
      <c r="AC101" s="35"/>
    </row>
    <row r="102" spans="2:29" ht="18.75" customHeight="1">
      <c r="B102" s="156" t="s">
        <v>73</v>
      </c>
      <c r="C102" s="138"/>
      <c r="D102" s="139"/>
      <c r="E102" s="216" t="str">
        <f>IF(E59="","",E59)</f>
        <v/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8"/>
    </row>
    <row r="103" spans="2:29" ht="18.75" customHeight="1" thickBot="1">
      <c r="B103" s="157"/>
      <c r="C103" s="158"/>
      <c r="D103" s="159"/>
      <c r="E103" s="219" t="str">
        <f>IF(E60="","",E60)</f>
        <v/>
      </c>
      <c r="F103" s="219"/>
      <c r="G103" s="219"/>
      <c r="H103" s="219"/>
      <c r="I103" s="219"/>
      <c r="J103" s="219"/>
      <c r="K103" s="219"/>
      <c r="L103" s="219"/>
      <c r="M103" s="219"/>
      <c r="N103" s="149" t="s">
        <v>80</v>
      </c>
      <c r="O103" s="150"/>
      <c r="P103" s="122" t="s">
        <v>66</v>
      </c>
      <c r="Q103" s="122"/>
      <c r="R103" s="54" t="str">
        <f>IF(R60="","",R60)</f>
        <v/>
      </c>
      <c r="S103" s="36" t="s">
        <v>65</v>
      </c>
      <c r="T103" s="54" t="str">
        <f>IF(T60="","",T60)</f>
        <v/>
      </c>
      <c r="U103" s="36" t="s">
        <v>81</v>
      </c>
      <c r="V103" s="54" t="str">
        <f>IF(V60="","",V60)</f>
        <v/>
      </c>
      <c r="W103" s="36" t="s">
        <v>63</v>
      </c>
      <c r="X103" s="54" t="str">
        <f>IF(X60="","",X60)</f>
        <v/>
      </c>
      <c r="Y103" s="122" t="s">
        <v>79</v>
      </c>
      <c r="Z103" s="123"/>
      <c r="AA103" s="120" t="s">
        <v>78</v>
      </c>
      <c r="AB103" s="120"/>
      <c r="AC103" s="121"/>
    </row>
    <row r="104" spans="2:29" ht="18.75" customHeight="1" thickBot="1"/>
    <row r="105" spans="2:29" ht="18.75" customHeight="1" thickBot="1">
      <c r="B105" s="187" t="s">
        <v>102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55" t="s">
        <v>103</v>
      </c>
      <c r="M105" s="155"/>
      <c r="N105" s="155"/>
      <c r="O105" s="155"/>
      <c r="P105" s="160" t="s">
        <v>104</v>
      </c>
      <c r="Q105" s="160"/>
      <c r="R105" s="160"/>
      <c r="S105" s="155" t="s">
        <v>105</v>
      </c>
      <c r="T105" s="155"/>
      <c r="U105" s="161" t="s">
        <v>106</v>
      </c>
      <c r="V105" s="161"/>
      <c r="W105" s="161"/>
      <c r="X105" s="161"/>
      <c r="Y105" s="185" t="s">
        <v>107</v>
      </c>
      <c r="Z105" s="185"/>
      <c r="AA105" s="185"/>
      <c r="AB105" s="185"/>
      <c r="AC105" s="186"/>
    </row>
    <row r="106" spans="2:29" ht="18.75" customHeight="1" thickTop="1">
      <c r="B106" s="46">
        <v>51</v>
      </c>
      <c r="C106" s="152" t="s">
        <v>82</v>
      </c>
      <c r="D106" s="152"/>
      <c r="E106" s="152"/>
      <c r="F106" s="152"/>
      <c r="G106" s="152"/>
      <c r="H106" s="152"/>
      <c r="I106" s="152"/>
      <c r="J106" s="152"/>
      <c r="K106" s="152"/>
      <c r="L106" s="153" t="s">
        <v>96</v>
      </c>
      <c r="M106" s="153"/>
      <c r="N106" s="153"/>
      <c r="O106" s="153"/>
      <c r="P106" s="154">
        <v>2720</v>
      </c>
      <c r="Q106" s="154"/>
      <c r="R106" s="154"/>
      <c r="S106" s="221" t="str">
        <f>IF(S63="","",S63)</f>
        <v/>
      </c>
      <c r="T106" s="221"/>
      <c r="U106" s="176" t="str">
        <f>IF(S106="","",P106*S106)</f>
        <v/>
      </c>
      <c r="V106" s="176"/>
      <c r="W106" s="176"/>
      <c r="X106" s="176"/>
      <c r="Y106" s="153" t="s">
        <v>101</v>
      </c>
      <c r="Z106" s="153"/>
      <c r="AA106" s="153"/>
      <c r="AB106" s="153"/>
      <c r="AC106" s="166"/>
    </row>
    <row r="107" spans="2:29" ht="18.75" customHeight="1">
      <c r="B107" s="42">
        <v>52</v>
      </c>
      <c r="C107" s="144" t="s">
        <v>99</v>
      </c>
      <c r="D107" s="144"/>
      <c r="E107" s="144"/>
      <c r="F107" s="144"/>
      <c r="G107" s="144"/>
      <c r="H107" s="144"/>
      <c r="I107" s="144"/>
      <c r="J107" s="144"/>
      <c r="K107" s="144"/>
      <c r="L107" s="167" t="s">
        <v>96</v>
      </c>
      <c r="M107" s="167"/>
      <c r="N107" s="167"/>
      <c r="O107" s="167"/>
      <c r="P107" s="183">
        <v>2620</v>
      </c>
      <c r="Q107" s="183"/>
      <c r="R107" s="183"/>
      <c r="S107" s="220" t="str">
        <f t="shared" ref="S107:S123" si="3">IF(S64="","",S64)</f>
        <v/>
      </c>
      <c r="T107" s="220"/>
      <c r="U107" s="170" t="str">
        <f t="shared" ref="U107:U123" si="4">IF(S107="","",P107*S107)</f>
        <v/>
      </c>
      <c r="V107" s="171"/>
      <c r="W107" s="171"/>
      <c r="X107" s="172"/>
      <c r="Y107" s="167" t="s">
        <v>115</v>
      </c>
      <c r="Z107" s="167"/>
      <c r="AA107" s="167"/>
      <c r="AB107" s="167"/>
      <c r="AC107" s="173"/>
    </row>
    <row r="108" spans="2:29" ht="18.75" customHeight="1">
      <c r="B108" s="47">
        <v>53</v>
      </c>
      <c r="C108" s="145" t="s">
        <v>83</v>
      </c>
      <c r="D108" s="145"/>
      <c r="E108" s="145"/>
      <c r="F108" s="145"/>
      <c r="G108" s="145"/>
      <c r="H108" s="145"/>
      <c r="I108" s="145"/>
      <c r="J108" s="145"/>
      <c r="K108" s="145"/>
      <c r="L108" s="168" t="s">
        <v>108</v>
      </c>
      <c r="M108" s="168"/>
      <c r="N108" s="168"/>
      <c r="O108" s="168"/>
      <c r="P108" s="184">
        <v>2940</v>
      </c>
      <c r="Q108" s="184"/>
      <c r="R108" s="184"/>
      <c r="S108" s="222" t="str">
        <f t="shared" si="3"/>
        <v/>
      </c>
      <c r="T108" s="222"/>
      <c r="U108" s="146" t="str">
        <f t="shared" si="4"/>
        <v/>
      </c>
      <c r="V108" s="147"/>
      <c r="W108" s="147"/>
      <c r="X108" s="148"/>
      <c r="Y108" s="168" t="s">
        <v>100</v>
      </c>
      <c r="Z108" s="168"/>
      <c r="AA108" s="168"/>
      <c r="AB108" s="168"/>
      <c r="AC108" s="177"/>
    </row>
    <row r="109" spans="2:29" ht="18.75" customHeight="1">
      <c r="B109" s="42">
        <v>54</v>
      </c>
      <c r="C109" s="144" t="s">
        <v>84</v>
      </c>
      <c r="D109" s="144"/>
      <c r="E109" s="144"/>
      <c r="F109" s="144"/>
      <c r="G109" s="144"/>
      <c r="H109" s="144"/>
      <c r="I109" s="144"/>
      <c r="J109" s="144"/>
      <c r="K109" s="144"/>
      <c r="L109" s="167" t="s">
        <v>108</v>
      </c>
      <c r="M109" s="167"/>
      <c r="N109" s="167"/>
      <c r="O109" s="167"/>
      <c r="P109" s="183">
        <v>2720</v>
      </c>
      <c r="Q109" s="183"/>
      <c r="R109" s="183"/>
      <c r="S109" s="220" t="str">
        <f t="shared" si="3"/>
        <v/>
      </c>
      <c r="T109" s="220"/>
      <c r="U109" s="170" t="str">
        <f t="shared" si="4"/>
        <v/>
      </c>
      <c r="V109" s="171"/>
      <c r="W109" s="171"/>
      <c r="X109" s="172"/>
      <c r="Y109" s="167" t="s">
        <v>100</v>
      </c>
      <c r="Z109" s="167"/>
      <c r="AA109" s="167"/>
      <c r="AB109" s="167"/>
      <c r="AC109" s="173"/>
    </row>
    <row r="110" spans="2:29" ht="18.75" customHeight="1">
      <c r="B110" s="47">
        <v>55</v>
      </c>
      <c r="C110" s="145" t="s">
        <v>85</v>
      </c>
      <c r="D110" s="145"/>
      <c r="E110" s="145"/>
      <c r="F110" s="145"/>
      <c r="G110" s="145"/>
      <c r="H110" s="145"/>
      <c r="I110" s="145"/>
      <c r="J110" s="145"/>
      <c r="K110" s="145"/>
      <c r="L110" s="168" t="s">
        <v>109</v>
      </c>
      <c r="M110" s="168"/>
      <c r="N110" s="168"/>
      <c r="O110" s="168"/>
      <c r="P110" s="184">
        <v>2720</v>
      </c>
      <c r="Q110" s="184"/>
      <c r="R110" s="184"/>
      <c r="S110" s="222" t="str">
        <f t="shared" si="3"/>
        <v/>
      </c>
      <c r="T110" s="222"/>
      <c r="U110" s="146" t="str">
        <f t="shared" si="4"/>
        <v/>
      </c>
      <c r="V110" s="147"/>
      <c r="W110" s="147"/>
      <c r="X110" s="148"/>
      <c r="Y110" s="168" t="s">
        <v>100</v>
      </c>
      <c r="Z110" s="168"/>
      <c r="AA110" s="168"/>
      <c r="AB110" s="168"/>
      <c r="AC110" s="177"/>
    </row>
    <row r="111" spans="2:29" ht="18.75" customHeight="1">
      <c r="B111" s="42">
        <v>56</v>
      </c>
      <c r="C111" s="144" t="s">
        <v>86</v>
      </c>
      <c r="D111" s="144"/>
      <c r="E111" s="144"/>
      <c r="F111" s="144"/>
      <c r="G111" s="144"/>
      <c r="H111" s="144"/>
      <c r="I111" s="144"/>
      <c r="J111" s="144"/>
      <c r="K111" s="144"/>
      <c r="L111" s="167" t="s">
        <v>109</v>
      </c>
      <c r="M111" s="167"/>
      <c r="N111" s="167"/>
      <c r="O111" s="167"/>
      <c r="P111" s="183">
        <v>2620</v>
      </c>
      <c r="Q111" s="183"/>
      <c r="R111" s="183"/>
      <c r="S111" s="220" t="str">
        <f t="shared" si="3"/>
        <v/>
      </c>
      <c r="T111" s="220"/>
      <c r="U111" s="170" t="str">
        <f t="shared" si="4"/>
        <v/>
      </c>
      <c r="V111" s="171"/>
      <c r="W111" s="171"/>
      <c r="X111" s="172"/>
      <c r="Y111" s="167" t="s">
        <v>100</v>
      </c>
      <c r="Z111" s="167"/>
      <c r="AA111" s="167"/>
      <c r="AB111" s="167"/>
      <c r="AC111" s="173"/>
    </row>
    <row r="112" spans="2:29" ht="18.75" customHeight="1">
      <c r="B112" s="47">
        <v>57</v>
      </c>
      <c r="C112" s="145" t="s">
        <v>87</v>
      </c>
      <c r="D112" s="145"/>
      <c r="E112" s="145"/>
      <c r="F112" s="145"/>
      <c r="G112" s="145"/>
      <c r="H112" s="145"/>
      <c r="I112" s="145"/>
      <c r="J112" s="145"/>
      <c r="K112" s="145"/>
      <c r="L112" s="168" t="s">
        <v>110</v>
      </c>
      <c r="M112" s="168"/>
      <c r="N112" s="168"/>
      <c r="O112" s="168"/>
      <c r="P112" s="184">
        <v>1650</v>
      </c>
      <c r="Q112" s="184"/>
      <c r="R112" s="184"/>
      <c r="S112" s="222" t="str">
        <f t="shared" si="3"/>
        <v/>
      </c>
      <c r="T112" s="222"/>
      <c r="U112" s="146" t="str">
        <f t="shared" si="4"/>
        <v/>
      </c>
      <c r="V112" s="147"/>
      <c r="W112" s="147"/>
      <c r="X112" s="148"/>
      <c r="Y112" s="168" t="s">
        <v>116</v>
      </c>
      <c r="Z112" s="168"/>
      <c r="AA112" s="168"/>
      <c r="AB112" s="168"/>
      <c r="AC112" s="177"/>
    </row>
    <row r="113" spans="2:29" ht="18.75" customHeight="1">
      <c r="B113" s="42">
        <v>58</v>
      </c>
      <c r="C113" s="144" t="s">
        <v>88</v>
      </c>
      <c r="D113" s="144"/>
      <c r="E113" s="144"/>
      <c r="F113" s="144"/>
      <c r="G113" s="144"/>
      <c r="H113" s="144"/>
      <c r="I113" s="144"/>
      <c r="J113" s="144"/>
      <c r="K113" s="144"/>
      <c r="L113" s="167" t="s">
        <v>111</v>
      </c>
      <c r="M113" s="167"/>
      <c r="N113" s="167"/>
      <c r="O113" s="167"/>
      <c r="P113" s="183">
        <v>1650</v>
      </c>
      <c r="Q113" s="183"/>
      <c r="R113" s="183"/>
      <c r="S113" s="220" t="str">
        <f t="shared" si="3"/>
        <v/>
      </c>
      <c r="T113" s="220"/>
      <c r="U113" s="170" t="str">
        <f t="shared" si="4"/>
        <v/>
      </c>
      <c r="V113" s="171"/>
      <c r="W113" s="171"/>
      <c r="X113" s="172"/>
      <c r="Y113" s="167" t="s">
        <v>117</v>
      </c>
      <c r="Z113" s="167"/>
      <c r="AA113" s="167"/>
      <c r="AB113" s="167"/>
      <c r="AC113" s="173"/>
    </row>
    <row r="114" spans="2:29" ht="18.75" customHeight="1">
      <c r="B114" s="47">
        <v>59</v>
      </c>
      <c r="C114" s="145" t="s">
        <v>89</v>
      </c>
      <c r="D114" s="145"/>
      <c r="E114" s="145"/>
      <c r="F114" s="145"/>
      <c r="G114" s="145"/>
      <c r="H114" s="145"/>
      <c r="I114" s="145"/>
      <c r="J114" s="145"/>
      <c r="K114" s="145"/>
      <c r="L114" s="168" t="s">
        <v>95</v>
      </c>
      <c r="M114" s="168"/>
      <c r="N114" s="168"/>
      <c r="O114" s="168"/>
      <c r="P114" s="184">
        <v>2410</v>
      </c>
      <c r="Q114" s="184"/>
      <c r="R114" s="184"/>
      <c r="S114" s="222" t="str">
        <f t="shared" si="3"/>
        <v/>
      </c>
      <c r="T114" s="222"/>
      <c r="U114" s="146" t="str">
        <f t="shared" si="4"/>
        <v/>
      </c>
      <c r="V114" s="147"/>
      <c r="W114" s="147"/>
      <c r="X114" s="148"/>
      <c r="Y114" s="168" t="s">
        <v>101</v>
      </c>
      <c r="Z114" s="168"/>
      <c r="AA114" s="168"/>
      <c r="AB114" s="168"/>
      <c r="AC114" s="177"/>
    </row>
    <row r="115" spans="2:29" ht="18.75" customHeight="1">
      <c r="B115" s="42">
        <v>60</v>
      </c>
      <c r="C115" s="162" t="s">
        <v>98</v>
      </c>
      <c r="D115" s="162"/>
      <c r="E115" s="162"/>
      <c r="F115" s="162"/>
      <c r="G115" s="162"/>
      <c r="H115" s="162"/>
      <c r="I115" s="162"/>
      <c r="J115" s="162"/>
      <c r="K115" s="162"/>
      <c r="L115" s="167" t="s">
        <v>95</v>
      </c>
      <c r="M115" s="167"/>
      <c r="N115" s="167"/>
      <c r="O115" s="167"/>
      <c r="P115" s="183">
        <v>1100</v>
      </c>
      <c r="Q115" s="183"/>
      <c r="R115" s="183"/>
      <c r="S115" s="220" t="str">
        <f t="shared" si="3"/>
        <v/>
      </c>
      <c r="T115" s="220"/>
      <c r="U115" s="170" t="str">
        <f t="shared" si="4"/>
        <v/>
      </c>
      <c r="V115" s="171"/>
      <c r="W115" s="171"/>
      <c r="X115" s="172"/>
      <c r="Y115" s="167" t="s">
        <v>116</v>
      </c>
      <c r="Z115" s="167"/>
      <c r="AA115" s="167"/>
      <c r="AB115" s="167"/>
      <c r="AC115" s="173"/>
    </row>
    <row r="116" spans="2:29" ht="18.75" customHeight="1">
      <c r="B116" s="47">
        <v>61</v>
      </c>
      <c r="C116" s="145" t="s">
        <v>90</v>
      </c>
      <c r="D116" s="145"/>
      <c r="E116" s="145"/>
      <c r="F116" s="145"/>
      <c r="G116" s="145"/>
      <c r="H116" s="145"/>
      <c r="I116" s="145"/>
      <c r="J116" s="145"/>
      <c r="K116" s="145"/>
      <c r="L116" s="168" t="s">
        <v>111</v>
      </c>
      <c r="M116" s="168"/>
      <c r="N116" s="168"/>
      <c r="O116" s="168"/>
      <c r="P116" s="184">
        <v>2510</v>
      </c>
      <c r="Q116" s="184"/>
      <c r="R116" s="184"/>
      <c r="S116" s="222" t="str">
        <f t="shared" si="3"/>
        <v/>
      </c>
      <c r="T116" s="222"/>
      <c r="U116" s="146" t="str">
        <f t="shared" si="4"/>
        <v/>
      </c>
      <c r="V116" s="147"/>
      <c r="W116" s="147"/>
      <c r="X116" s="148"/>
      <c r="Y116" s="168" t="s">
        <v>101</v>
      </c>
      <c r="Z116" s="168"/>
      <c r="AA116" s="168"/>
      <c r="AB116" s="168"/>
      <c r="AC116" s="177"/>
    </row>
    <row r="117" spans="2:29" ht="18.75" customHeight="1">
      <c r="B117" s="42">
        <v>62</v>
      </c>
      <c r="C117" s="162" t="s">
        <v>98</v>
      </c>
      <c r="D117" s="162"/>
      <c r="E117" s="162"/>
      <c r="F117" s="162"/>
      <c r="G117" s="162"/>
      <c r="H117" s="162"/>
      <c r="I117" s="162"/>
      <c r="J117" s="162"/>
      <c r="K117" s="162"/>
      <c r="L117" s="167" t="s">
        <v>111</v>
      </c>
      <c r="M117" s="167"/>
      <c r="N117" s="167"/>
      <c r="O117" s="167"/>
      <c r="P117" s="183">
        <v>1100</v>
      </c>
      <c r="Q117" s="183"/>
      <c r="R117" s="183"/>
      <c r="S117" s="220" t="str">
        <f t="shared" si="3"/>
        <v/>
      </c>
      <c r="T117" s="220"/>
      <c r="U117" s="170" t="str">
        <f t="shared" si="4"/>
        <v/>
      </c>
      <c r="V117" s="171"/>
      <c r="W117" s="171"/>
      <c r="X117" s="172"/>
      <c r="Y117" s="167" t="s">
        <v>116</v>
      </c>
      <c r="Z117" s="167"/>
      <c r="AA117" s="167"/>
      <c r="AB117" s="167"/>
      <c r="AC117" s="173"/>
    </row>
    <row r="118" spans="2:29" ht="18.75" customHeight="1">
      <c r="B118" s="47">
        <v>63</v>
      </c>
      <c r="C118" s="163" t="s">
        <v>97</v>
      </c>
      <c r="D118" s="164"/>
      <c r="E118" s="164"/>
      <c r="F118" s="164"/>
      <c r="G118" s="164"/>
      <c r="H118" s="164"/>
      <c r="I118" s="164"/>
      <c r="J118" s="164"/>
      <c r="K118" s="164"/>
      <c r="L118" s="168" t="s">
        <v>95</v>
      </c>
      <c r="M118" s="168"/>
      <c r="N118" s="168"/>
      <c r="O118" s="168"/>
      <c r="P118" s="184">
        <v>3300</v>
      </c>
      <c r="Q118" s="184"/>
      <c r="R118" s="184"/>
      <c r="S118" s="222" t="str">
        <f t="shared" si="3"/>
        <v/>
      </c>
      <c r="T118" s="222"/>
      <c r="U118" s="146" t="str">
        <f t="shared" si="4"/>
        <v/>
      </c>
      <c r="V118" s="147"/>
      <c r="W118" s="147"/>
      <c r="X118" s="148"/>
      <c r="Y118" s="168" t="s">
        <v>116</v>
      </c>
      <c r="Z118" s="168"/>
      <c r="AA118" s="168"/>
      <c r="AB118" s="168"/>
      <c r="AC118" s="177"/>
    </row>
    <row r="119" spans="2:29" ht="18.75" customHeight="1">
      <c r="B119" s="42">
        <v>64</v>
      </c>
      <c r="C119" s="144" t="s">
        <v>91</v>
      </c>
      <c r="D119" s="144"/>
      <c r="E119" s="144"/>
      <c r="F119" s="144"/>
      <c r="G119" s="144"/>
      <c r="H119" s="144"/>
      <c r="I119" s="144"/>
      <c r="J119" s="144"/>
      <c r="K119" s="144"/>
      <c r="L119" s="178" t="s">
        <v>112</v>
      </c>
      <c r="M119" s="179"/>
      <c r="N119" s="179"/>
      <c r="O119" s="179"/>
      <c r="P119" s="183">
        <v>7440</v>
      </c>
      <c r="Q119" s="183"/>
      <c r="R119" s="183"/>
      <c r="S119" s="220" t="str">
        <f t="shared" si="3"/>
        <v/>
      </c>
      <c r="T119" s="220"/>
      <c r="U119" s="170" t="str">
        <f t="shared" si="4"/>
        <v/>
      </c>
      <c r="V119" s="171"/>
      <c r="W119" s="171"/>
      <c r="X119" s="172"/>
      <c r="Y119" s="167" t="s">
        <v>101</v>
      </c>
      <c r="Z119" s="167"/>
      <c r="AA119" s="167"/>
      <c r="AB119" s="167"/>
      <c r="AC119" s="173"/>
    </row>
    <row r="120" spans="2:29" ht="18.75" customHeight="1">
      <c r="B120" s="47">
        <v>65</v>
      </c>
      <c r="C120" s="145" t="s">
        <v>92</v>
      </c>
      <c r="D120" s="145"/>
      <c r="E120" s="145"/>
      <c r="F120" s="145"/>
      <c r="G120" s="145"/>
      <c r="H120" s="145"/>
      <c r="I120" s="145"/>
      <c r="J120" s="145"/>
      <c r="K120" s="145"/>
      <c r="L120" s="180" t="s">
        <v>112</v>
      </c>
      <c r="M120" s="181"/>
      <c r="N120" s="181"/>
      <c r="O120" s="181"/>
      <c r="P120" s="184">
        <v>11000</v>
      </c>
      <c r="Q120" s="184"/>
      <c r="R120" s="184"/>
      <c r="S120" s="222" t="str">
        <f t="shared" si="3"/>
        <v/>
      </c>
      <c r="T120" s="222"/>
      <c r="U120" s="146" t="str">
        <f t="shared" si="4"/>
        <v/>
      </c>
      <c r="V120" s="147"/>
      <c r="W120" s="147"/>
      <c r="X120" s="148"/>
      <c r="Y120" s="168" t="s">
        <v>101</v>
      </c>
      <c r="Z120" s="168"/>
      <c r="AA120" s="168"/>
      <c r="AB120" s="168"/>
      <c r="AC120" s="177"/>
    </row>
    <row r="121" spans="2:29" ht="18.75" customHeight="1">
      <c r="B121" s="42">
        <v>66</v>
      </c>
      <c r="C121" s="144" t="s">
        <v>93</v>
      </c>
      <c r="D121" s="144"/>
      <c r="E121" s="144"/>
      <c r="F121" s="144"/>
      <c r="G121" s="144"/>
      <c r="H121" s="144"/>
      <c r="I121" s="144"/>
      <c r="J121" s="144"/>
      <c r="K121" s="144"/>
      <c r="L121" s="167" t="s">
        <v>113</v>
      </c>
      <c r="M121" s="167"/>
      <c r="N121" s="167"/>
      <c r="O121" s="167"/>
      <c r="P121" s="183">
        <v>4400</v>
      </c>
      <c r="Q121" s="183"/>
      <c r="R121" s="183"/>
      <c r="S121" s="220" t="str">
        <f t="shared" si="3"/>
        <v/>
      </c>
      <c r="T121" s="220"/>
      <c r="U121" s="170" t="str">
        <f t="shared" si="4"/>
        <v/>
      </c>
      <c r="V121" s="171"/>
      <c r="W121" s="171"/>
      <c r="X121" s="172"/>
      <c r="Y121" s="167" t="s">
        <v>116</v>
      </c>
      <c r="Z121" s="167"/>
      <c r="AA121" s="167"/>
      <c r="AB121" s="167"/>
      <c r="AC121" s="173"/>
    </row>
    <row r="122" spans="2:29" ht="18.75" customHeight="1" thickBot="1">
      <c r="B122" s="48">
        <v>67</v>
      </c>
      <c r="C122" s="165" t="s">
        <v>94</v>
      </c>
      <c r="D122" s="165"/>
      <c r="E122" s="165"/>
      <c r="F122" s="165"/>
      <c r="G122" s="165"/>
      <c r="H122" s="165"/>
      <c r="I122" s="165"/>
      <c r="J122" s="165"/>
      <c r="K122" s="165"/>
      <c r="L122" s="182" t="s">
        <v>114</v>
      </c>
      <c r="M122" s="182"/>
      <c r="N122" s="182"/>
      <c r="O122" s="182"/>
      <c r="P122" s="196">
        <v>11000</v>
      </c>
      <c r="Q122" s="196"/>
      <c r="R122" s="196"/>
      <c r="S122" s="224" t="str">
        <f t="shared" si="3"/>
        <v/>
      </c>
      <c r="T122" s="224"/>
      <c r="U122" s="198" t="str">
        <f t="shared" si="4"/>
        <v/>
      </c>
      <c r="V122" s="199"/>
      <c r="W122" s="199"/>
      <c r="X122" s="200"/>
      <c r="Y122" s="182" t="s">
        <v>116</v>
      </c>
      <c r="Z122" s="182"/>
      <c r="AA122" s="182"/>
      <c r="AB122" s="182"/>
      <c r="AC122" s="201"/>
    </row>
    <row r="123" spans="2:29" ht="18.75" customHeight="1" thickTop="1" thickBot="1">
      <c r="B123" s="194" t="s">
        <v>125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9">
        <v>1430</v>
      </c>
      <c r="Q123" s="189"/>
      <c r="R123" s="189"/>
      <c r="S123" s="223" t="str">
        <f t="shared" si="3"/>
        <v/>
      </c>
      <c r="T123" s="223"/>
      <c r="U123" s="191" t="str">
        <f t="shared" si="4"/>
        <v/>
      </c>
      <c r="V123" s="191"/>
      <c r="W123" s="191"/>
      <c r="X123" s="191"/>
      <c r="Y123" s="192" t="s">
        <v>118</v>
      </c>
      <c r="Z123" s="192"/>
      <c r="AA123" s="192"/>
      <c r="AB123" s="192"/>
      <c r="AC123" s="193"/>
    </row>
    <row r="124" spans="2:29" ht="18.75" customHeight="1">
      <c r="B124" s="60" t="s">
        <v>137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/>
      <c r="P124" s="205" t="s">
        <v>119</v>
      </c>
      <c r="Q124" s="116"/>
      <c r="R124" s="116"/>
      <c r="S124" s="116"/>
      <c r="T124" s="206"/>
      <c r="U124" s="207" t="str">
        <f>IF(SUM(U106:X123)=0,"",SUM(U106:X123))</f>
        <v/>
      </c>
      <c r="V124" s="207"/>
      <c r="W124" s="207"/>
      <c r="X124" s="207"/>
      <c r="Y124" s="43" t="s">
        <v>44</v>
      </c>
      <c r="Z124" s="37"/>
      <c r="AA124" s="38"/>
      <c r="AB124" s="38"/>
      <c r="AC124" s="38"/>
    </row>
    <row r="125" spans="2:29" ht="18.75" customHeight="1" thickBot="1">
      <c r="B125" s="62" t="s">
        <v>130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209" t="s">
        <v>120</v>
      </c>
      <c r="Q125" s="210"/>
      <c r="R125" s="210"/>
      <c r="S125" s="210"/>
      <c r="T125" s="211"/>
      <c r="U125" s="208" t="str">
        <f>IF(U124="","",ROUNDDOWN(U124/11,0))</f>
        <v/>
      </c>
      <c r="V125" s="208"/>
      <c r="W125" s="208"/>
      <c r="X125" s="208"/>
      <c r="Y125" s="44" t="s">
        <v>44</v>
      </c>
      <c r="Z125" s="39"/>
    </row>
    <row r="126" spans="2:29" ht="18.75" customHeight="1">
      <c r="B126" s="65" t="s">
        <v>131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7"/>
      <c r="Q126" s="75" t="s">
        <v>140</v>
      </c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</row>
    <row r="127" spans="2:29" ht="18.75" customHeight="1">
      <c r="B127" s="68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70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</row>
    <row r="128" spans="2:29" ht="18.75" customHeight="1"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3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</row>
    <row r="129" spans="2:29" ht="18.75" customHeight="1">
      <c r="B129" s="74" t="s">
        <v>132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</row>
  </sheetData>
  <sheetProtection sheet="1" formatCells="0" selectLockedCells="1"/>
  <mergeCells count="451">
    <mergeCell ref="P125:T125"/>
    <mergeCell ref="U125:X125"/>
    <mergeCell ref="B44:AC46"/>
    <mergeCell ref="B87:AC89"/>
    <mergeCell ref="B123:O123"/>
    <mergeCell ref="P123:R123"/>
    <mergeCell ref="S123:T123"/>
    <mergeCell ref="U123:X123"/>
    <mergeCell ref="Y123:AC123"/>
    <mergeCell ref="P124:T124"/>
    <mergeCell ref="U124:X124"/>
    <mergeCell ref="C122:K122"/>
    <mergeCell ref="L122:O122"/>
    <mergeCell ref="P122:R122"/>
    <mergeCell ref="S122:T122"/>
    <mergeCell ref="U122:X122"/>
    <mergeCell ref="Y122:AC122"/>
    <mergeCell ref="C121:K121"/>
    <mergeCell ref="L121:O121"/>
    <mergeCell ref="P121:R121"/>
    <mergeCell ref="S121:T121"/>
    <mergeCell ref="U121:X121"/>
    <mergeCell ref="Y121:AC121"/>
    <mergeCell ref="C120:K120"/>
    <mergeCell ref="L120:O120"/>
    <mergeCell ref="P120:R120"/>
    <mergeCell ref="S120:T120"/>
    <mergeCell ref="U120:X120"/>
    <mergeCell ref="Y120:AC120"/>
    <mergeCell ref="C119:K119"/>
    <mergeCell ref="L119:O119"/>
    <mergeCell ref="P119:R119"/>
    <mergeCell ref="S119:T119"/>
    <mergeCell ref="U119:X119"/>
    <mergeCell ref="Y119:AC119"/>
    <mergeCell ref="C118:K118"/>
    <mergeCell ref="L118:O118"/>
    <mergeCell ref="P118:R118"/>
    <mergeCell ref="S118:T118"/>
    <mergeCell ref="U118:X118"/>
    <mergeCell ref="Y118:AC118"/>
    <mergeCell ref="C117:K117"/>
    <mergeCell ref="L117:O117"/>
    <mergeCell ref="P117:R117"/>
    <mergeCell ref="S117:T117"/>
    <mergeCell ref="U117:X117"/>
    <mergeCell ref="Y117:AC117"/>
    <mergeCell ref="C116:K116"/>
    <mergeCell ref="L116:O116"/>
    <mergeCell ref="P116:R116"/>
    <mergeCell ref="S116:T116"/>
    <mergeCell ref="U116:X116"/>
    <mergeCell ref="Y116:AC116"/>
    <mergeCell ref="C115:K115"/>
    <mergeCell ref="L115:O115"/>
    <mergeCell ref="P115:R115"/>
    <mergeCell ref="S115:T115"/>
    <mergeCell ref="U115:X115"/>
    <mergeCell ref="Y115:AC115"/>
    <mergeCell ref="C114:K114"/>
    <mergeCell ref="L114:O114"/>
    <mergeCell ref="P114:R114"/>
    <mergeCell ref="S114:T114"/>
    <mergeCell ref="U114:X114"/>
    <mergeCell ref="Y114:AC114"/>
    <mergeCell ref="C113:K113"/>
    <mergeCell ref="L113:O113"/>
    <mergeCell ref="P113:R113"/>
    <mergeCell ref="S113:T113"/>
    <mergeCell ref="U113:X113"/>
    <mergeCell ref="Y113:AC113"/>
    <mergeCell ref="C112:K112"/>
    <mergeCell ref="L112:O112"/>
    <mergeCell ref="P112:R112"/>
    <mergeCell ref="S112:T112"/>
    <mergeCell ref="U112:X112"/>
    <mergeCell ref="Y112:AC112"/>
    <mergeCell ref="C111:K111"/>
    <mergeCell ref="L111:O111"/>
    <mergeCell ref="P111:R111"/>
    <mergeCell ref="S111:T111"/>
    <mergeCell ref="U111:X111"/>
    <mergeCell ref="Y111:AC111"/>
    <mergeCell ref="C110:K110"/>
    <mergeCell ref="L110:O110"/>
    <mergeCell ref="P110:R110"/>
    <mergeCell ref="S110:T110"/>
    <mergeCell ref="U110:X110"/>
    <mergeCell ref="Y110:AC110"/>
    <mergeCell ref="C109:K109"/>
    <mergeCell ref="L109:O109"/>
    <mergeCell ref="P109:R109"/>
    <mergeCell ref="S109:T109"/>
    <mergeCell ref="U109:X109"/>
    <mergeCell ref="Y109:AC109"/>
    <mergeCell ref="C108:K108"/>
    <mergeCell ref="L108:O108"/>
    <mergeCell ref="P108:R108"/>
    <mergeCell ref="S108:T108"/>
    <mergeCell ref="U108:X108"/>
    <mergeCell ref="Y108:AC108"/>
    <mergeCell ref="C107:K107"/>
    <mergeCell ref="L107:O107"/>
    <mergeCell ref="P107:R107"/>
    <mergeCell ref="S107:T107"/>
    <mergeCell ref="U107:X107"/>
    <mergeCell ref="Y107:AC107"/>
    <mergeCell ref="C106:K106"/>
    <mergeCell ref="L106:O106"/>
    <mergeCell ref="P106:R106"/>
    <mergeCell ref="S106:T106"/>
    <mergeCell ref="U106:X106"/>
    <mergeCell ref="Y106:AC106"/>
    <mergeCell ref="B105:K105"/>
    <mergeCell ref="L105:O105"/>
    <mergeCell ref="P105:R105"/>
    <mergeCell ref="S105:T105"/>
    <mergeCell ref="U105:X105"/>
    <mergeCell ref="Y105:AC105"/>
    <mergeCell ref="B102:D103"/>
    <mergeCell ref="E102:AC102"/>
    <mergeCell ref="E103:M103"/>
    <mergeCell ref="N103:O103"/>
    <mergeCell ref="P103:Q103"/>
    <mergeCell ref="Y103:Z103"/>
    <mergeCell ref="AA103:AC103"/>
    <mergeCell ref="B100:D100"/>
    <mergeCell ref="E100:AC100"/>
    <mergeCell ref="B101:D101"/>
    <mergeCell ref="F101:H101"/>
    <mergeCell ref="J101:L101"/>
    <mergeCell ref="N101:P101"/>
    <mergeCell ref="R101:T101"/>
    <mergeCell ref="V101:X101"/>
    <mergeCell ref="Z101:AB101"/>
    <mergeCell ref="U94:V94"/>
    <mergeCell ref="B97:H98"/>
    <mergeCell ref="I97:N98"/>
    <mergeCell ref="O97:P98"/>
    <mergeCell ref="U92:V93"/>
    <mergeCell ref="W92:X93"/>
    <mergeCell ref="Y92:AB93"/>
    <mergeCell ref="D93:Q93"/>
    <mergeCell ref="P82:T82"/>
    <mergeCell ref="U82:X82"/>
    <mergeCell ref="B84:O86"/>
    <mergeCell ref="R96:AC98"/>
    <mergeCell ref="B80:O80"/>
    <mergeCell ref="P80:R80"/>
    <mergeCell ref="S80:T80"/>
    <mergeCell ref="U80:X80"/>
    <mergeCell ref="Y80:AC80"/>
    <mergeCell ref="P81:T81"/>
    <mergeCell ref="U81:X81"/>
    <mergeCell ref="C79:K79"/>
    <mergeCell ref="L79:O79"/>
    <mergeCell ref="P79:R79"/>
    <mergeCell ref="S79:T79"/>
    <mergeCell ref="U79:X79"/>
    <mergeCell ref="Y79:AC79"/>
    <mergeCell ref="B81:O83"/>
    <mergeCell ref="Q83:AC86"/>
    <mergeCell ref="C78:K78"/>
    <mergeCell ref="L78:O78"/>
    <mergeCell ref="P78:R78"/>
    <mergeCell ref="S78:T78"/>
    <mergeCell ref="U78:X78"/>
    <mergeCell ref="Y78:AC78"/>
    <mergeCell ref="C77:K77"/>
    <mergeCell ref="L77:O77"/>
    <mergeCell ref="P77:R77"/>
    <mergeCell ref="S77:T77"/>
    <mergeCell ref="U77:X77"/>
    <mergeCell ref="Y77:AC77"/>
    <mergeCell ref="C76:K76"/>
    <mergeCell ref="L76:O76"/>
    <mergeCell ref="P76:R76"/>
    <mergeCell ref="S76:T76"/>
    <mergeCell ref="U76:X76"/>
    <mergeCell ref="Y76:AC76"/>
    <mergeCell ref="C75:K75"/>
    <mergeCell ref="L75:O75"/>
    <mergeCell ref="P75:R75"/>
    <mergeCell ref="S75:T75"/>
    <mergeCell ref="U75:X75"/>
    <mergeCell ref="Y75:AC75"/>
    <mergeCell ref="C74:K74"/>
    <mergeCell ref="L74:O74"/>
    <mergeCell ref="P74:R74"/>
    <mergeCell ref="S74:T74"/>
    <mergeCell ref="U74:X74"/>
    <mergeCell ref="Y74:AC74"/>
    <mergeCell ref="C73:K73"/>
    <mergeCell ref="L73:O73"/>
    <mergeCell ref="P73:R73"/>
    <mergeCell ref="S73:T73"/>
    <mergeCell ref="U73:X73"/>
    <mergeCell ref="Y73:AC73"/>
    <mergeCell ref="C72:K72"/>
    <mergeCell ref="L72:O72"/>
    <mergeCell ref="P72:R72"/>
    <mergeCell ref="S72:T72"/>
    <mergeCell ref="U72:X72"/>
    <mergeCell ref="Y72:AC72"/>
    <mergeCell ref="C71:K71"/>
    <mergeCell ref="L71:O71"/>
    <mergeCell ref="P71:R71"/>
    <mergeCell ref="S71:T71"/>
    <mergeCell ref="U71:X71"/>
    <mergeCell ref="Y71:AC71"/>
    <mergeCell ref="C70:K70"/>
    <mergeCell ref="L70:O70"/>
    <mergeCell ref="P70:R70"/>
    <mergeCell ref="S70:T70"/>
    <mergeCell ref="U70:X70"/>
    <mergeCell ref="Y70:AC70"/>
    <mergeCell ref="C69:K69"/>
    <mergeCell ref="L69:O69"/>
    <mergeCell ref="P69:R69"/>
    <mergeCell ref="S69:T69"/>
    <mergeCell ref="U69:X69"/>
    <mergeCell ref="Y69:AC69"/>
    <mergeCell ref="C68:K68"/>
    <mergeCell ref="L68:O68"/>
    <mergeCell ref="P68:R68"/>
    <mergeCell ref="S68:T68"/>
    <mergeCell ref="U68:X68"/>
    <mergeCell ref="Y68:AC68"/>
    <mergeCell ref="C67:K67"/>
    <mergeCell ref="L67:O67"/>
    <mergeCell ref="P67:R67"/>
    <mergeCell ref="S67:T67"/>
    <mergeCell ref="U67:X67"/>
    <mergeCell ref="Y67:AC67"/>
    <mergeCell ref="C66:K66"/>
    <mergeCell ref="L66:O66"/>
    <mergeCell ref="P66:R66"/>
    <mergeCell ref="S66:T66"/>
    <mergeCell ref="U66:X66"/>
    <mergeCell ref="Y66:AC66"/>
    <mergeCell ref="C65:K65"/>
    <mergeCell ref="L65:O65"/>
    <mergeCell ref="P65:R65"/>
    <mergeCell ref="S65:T65"/>
    <mergeCell ref="U65:X65"/>
    <mergeCell ref="Y65:AC65"/>
    <mergeCell ref="C64:K64"/>
    <mergeCell ref="L64:O64"/>
    <mergeCell ref="P64:R64"/>
    <mergeCell ref="S64:T64"/>
    <mergeCell ref="U64:X64"/>
    <mergeCell ref="Y64:AC64"/>
    <mergeCell ref="C63:K63"/>
    <mergeCell ref="L63:O63"/>
    <mergeCell ref="P63:R63"/>
    <mergeCell ref="S63:T63"/>
    <mergeCell ref="U63:X63"/>
    <mergeCell ref="Y63:AC63"/>
    <mergeCell ref="B62:K62"/>
    <mergeCell ref="L62:O62"/>
    <mergeCell ref="P62:R62"/>
    <mergeCell ref="S62:T62"/>
    <mergeCell ref="U62:X62"/>
    <mergeCell ref="Y62:AC62"/>
    <mergeCell ref="B59:D60"/>
    <mergeCell ref="E59:AC59"/>
    <mergeCell ref="E60:M60"/>
    <mergeCell ref="N60:O60"/>
    <mergeCell ref="P60:Q60"/>
    <mergeCell ref="Y60:Z60"/>
    <mergeCell ref="AA60:AC60"/>
    <mergeCell ref="B57:D57"/>
    <mergeCell ref="E57:AC57"/>
    <mergeCell ref="B58:D58"/>
    <mergeCell ref="F58:H58"/>
    <mergeCell ref="J58:L58"/>
    <mergeCell ref="N58:P58"/>
    <mergeCell ref="R58:T58"/>
    <mergeCell ref="V58:X58"/>
    <mergeCell ref="B54:H55"/>
    <mergeCell ref="I54:N55"/>
    <mergeCell ref="O54:P55"/>
    <mergeCell ref="Z58:AB58"/>
    <mergeCell ref="U49:V50"/>
    <mergeCell ref="W49:X50"/>
    <mergeCell ref="Y49:AB50"/>
    <mergeCell ref="D50:Q50"/>
    <mergeCell ref="U51:V51"/>
    <mergeCell ref="P38:T38"/>
    <mergeCell ref="U38:X38"/>
    <mergeCell ref="U39:X39"/>
    <mergeCell ref="P39:T39"/>
    <mergeCell ref="B40:O42"/>
    <mergeCell ref="Y19:AC19"/>
    <mergeCell ref="B19:K19"/>
    <mergeCell ref="P37:R37"/>
    <mergeCell ref="S37:T37"/>
    <mergeCell ref="U37:X37"/>
    <mergeCell ref="Y37:AC37"/>
    <mergeCell ref="B37:O37"/>
    <mergeCell ref="P35:R35"/>
    <mergeCell ref="S35:T35"/>
    <mergeCell ref="U35:X35"/>
    <mergeCell ref="Y35:AC35"/>
    <mergeCell ref="P36:R36"/>
    <mergeCell ref="S36:T36"/>
    <mergeCell ref="U36:X36"/>
    <mergeCell ref="Y36:AC36"/>
    <mergeCell ref="P33:R33"/>
    <mergeCell ref="S33:T33"/>
    <mergeCell ref="U33:X33"/>
    <mergeCell ref="Y33:AC33"/>
    <mergeCell ref="P34:R34"/>
    <mergeCell ref="S34:T34"/>
    <mergeCell ref="U34:X34"/>
    <mergeCell ref="Y34:AC34"/>
    <mergeCell ref="P31:R31"/>
    <mergeCell ref="S31:T31"/>
    <mergeCell ref="U31:X31"/>
    <mergeCell ref="Y31:AC31"/>
    <mergeCell ref="P32:R32"/>
    <mergeCell ref="S32:T32"/>
    <mergeCell ref="U32:X32"/>
    <mergeCell ref="Y32:AC32"/>
    <mergeCell ref="S29:T29"/>
    <mergeCell ref="U29:X29"/>
    <mergeCell ref="Y29:AC29"/>
    <mergeCell ref="P30:R30"/>
    <mergeCell ref="S30:T30"/>
    <mergeCell ref="U30:X30"/>
    <mergeCell ref="Y30:AC30"/>
    <mergeCell ref="S27:T27"/>
    <mergeCell ref="U27:X27"/>
    <mergeCell ref="Y27:AC27"/>
    <mergeCell ref="P28:R28"/>
    <mergeCell ref="S28:T28"/>
    <mergeCell ref="U28:X28"/>
    <mergeCell ref="Y28:AC28"/>
    <mergeCell ref="S26:T26"/>
    <mergeCell ref="U26:X26"/>
    <mergeCell ref="Y26:AC26"/>
    <mergeCell ref="L32:O32"/>
    <mergeCell ref="L33:O33"/>
    <mergeCell ref="L34:O34"/>
    <mergeCell ref="L35:O35"/>
    <mergeCell ref="L36:O36"/>
    <mergeCell ref="P21:R21"/>
    <mergeCell ref="P22:R22"/>
    <mergeCell ref="P25:R25"/>
    <mergeCell ref="P27:R27"/>
    <mergeCell ref="P29:R29"/>
    <mergeCell ref="L26:O26"/>
    <mergeCell ref="L27:O27"/>
    <mergeCell ref="L28:O28"/>
    <mergeCell ref="L29:O29"/>
    <mergeCell ref="L30:O30"/>
    <mergeCell ref="L31:O31"/>
    <mergeCell ref="P26:R26"/>
    <mergeCell ref="P23:R23"/>
    <mergeCell ref="P24:R24"/>
    <mergeCell ref="Y20:AC20"/>
    <mergeCell ref="L21:O21"/>
    <mergeCell ref="L22:O22"/>
    <mergeCell ref="L23:O23"/>
    <mergeCell ref="L24:O24"/>
    <mergeCell ref="L25:O25"/>
    <mergeCell ref="S21:T21"/>
    <mergeCell ref="U21:X21"/>
    <mergeCell ref="Y21:AC21"/>
    <mergeCell ref="S22:T22"/>
    <mergeCell ref="S20:T20"/>
    <mergeCell ref="U20:X20"/>
    <mergeCell ref="S25:T25"/>
    <mergeCell ref="U25:X25"/>
    <mergeCell ref="Y25:AC25"/>
    <mergeCell ref="Y22:AC22"/>
    <mergeCell ref="S23:T23"/>
    <mergeCell ref="U23:X23"/>
    <mergeCell ref="Y23:AC23"/>
    <mergeCell ref="S24:T24"/>
    <mergeCell ref="U24:X24"/>
    <mergeCell ref="Y24:AC24"/>
    <mergeCell ref="C31:K31"/>
    <mergeCell ref="C32:K32"/>
    <mergeCell ref="C33:K33"/>
    <mergeCell ref="C34:K34"/>
    <mergeCell ref="C35:K35"/>
    <mergeCell ref="C36:K36"/>
    <mergeCell ref="C25:K25"/>
    <mergeCell ref="C26:K26"/>
    <mergeCell ref="C27:K27"/>
    <mergeCell ref="C28:K28"/>
    <mergeCell ref="C29:K29"/>
    <mergeCell ref="C30:K30"/>
    <mergeCell ref="C21:K21"/>
    <mergeCell ref="C22:K22"/>
    <mergeCell ref="C23:K23"/>
    <mergeCell ref="C24:K24"/>
    <mergeCell ref="U22:X22"/>
    <mergeCell ref="P17:Q17"/>
    <mergeCell ref="N17:O17"/>
    <mergeCell ref="E17:M17"/>
    <mergeCell ref="C20:K20"/>
    <mergeCell ref="L20:O20"/>
    <mergeCell ref="P20:R20"/>
    <mergeCell ref="L19:O19"/>
    <mergeCell ref="B16:D17"/>
    <mergeCell ref="P19:R19"/>
    <mergeCell ref="S19:T19"/>
    <mergeCell ref="U19:X19"/>
    <mergeCell ref="Y6:AB7"/>
    <mergeCell ref="U8:V8"/>
    <mergeCell ref="F15:H15"/>
    <mergeCell ref="J15:L15"/>
    <mergeCell ref="N15:P15"/>
    <mergeCell ref="R15:T15"/>
    <mergeCell ref="V15:X15"/>
    <mergeCell ref="E16:AC16"/>
    <mergeCell ref="AA17:AC17"/>
    <mergeCell ref="Y17:Z17"/>
    <mergeCell ref="B11:H12"/>
    <mergeCell ref="I11:N12"/>
    <mergeCell ref="O11:P12"/>
    <mergeCell ref="B14:D14"/>
    <mergeCell ref="B15:D15"/>
    <mergeCell ref="E14:AC14"/>
    <mergeCell ref="Z15:AB15"/>
    <mergeCell ref="B124:O124"/>
    <mergeCell ref="B125:O125"/>
    <mergeCell ref="B126:O128"/>
    <mergeCell ref="B129:O129"/>
    <mergeCell ref="Q126:AC129"/>
    <mergeCell ref="B1:Q2"/>
    <mergeCell ref="B5:C5"/>
    <mergeCell ref="B6:C6"/>
    <mergeCell ref="B7:C7"/>
    <mergeCell ref="D5:H5"/>
    <mergeCell ref="I5:J5"/>
    <mergeCell ref="D6:Q6"/>
    <mergeCell ref="K5:Q5"/>
    <mergeCell ref="W1:AB1"/>
    <mergeCell ref="B9:Q9"/>
    <mergeCell ref="S10:T10"/>
    <mergeCell ref="S11:T11"/>
    <mergeCell ref="S12:T12"/>
    <mergeCell ref="U10:AC10"/>
    <mergeCell ref="U11:AC11"/>
    <mergeCell ref="U12:AC12"/>
    <mergeCell ref="D7:Q7"/>
    <mergeCell ref="U6:V7"/>
    <mergeCell ref="W6:X7"/>
  </mergeCells>
  <phoneticPr fontId="1"/>
  <dataValidations count="5">
    <dataValidation type="list" allowBlank="1" showInputMessage="1" showErrorMessage="1" sqref="E15 I15 M15 Q15 U15 E58 I58 M58 Q58 U58 Y15 E101 I101 M101 Q101 U101" xr:uid="{1C03CC8D-FACE-42CF-BC03-A7CF92F3475B}">
      <formula1>"□,■"</formula1>
    </dataValidation>
    <dataValidation type="list" imeMode="hiragana" allowBlank="1" showInputMessage="1" showErrorMessage="1" sqref="X103 X60" xr:uid="{51B2B04E-2BA1-43AA-8E7A-668BDE035635}">
      <formula1>"月,火,水,木,金"</formula1>
    </dataValidation>
    <dataValidation imeMode="off" allowBlank="1" showInputMessage="1" showErrorMessage="1" sqref="R17 T17 V17 W8 Y8 AA8 Y6:AB7 D5:H5 K5:Q5 I11:N12 U10:AC10 R60 T60 V60 W51 Y51 AA51 Y49:AB50 I54:N55 R103 T103 V103 W94 Y94 AA94 Y92:AB93 I97:N98" xr:uid="{E64D1A71-E403-4453-A0D5-6C0F4A051193}"/>
    <dataValidation imeMode="hiragana" allowBlank="1" showInputMessage="1" showErrorMessage="1" sqref="D6:Q7 B9:Q9 U11:AC12 D50 D93" xr:uid="{15F79412-C251-4CDC-A2F6-2BFCE8138BE2}"/>
    <dataValidation type="list" imeMode="hiragana" allowBlank="1" showInputMessage="1" sqref="X17" xr:uid="{34921B55-5107-4028-A765-082A010EF12F}">
      <formula1>"月,火,水,木,金"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0918-04BD-49F0-9702-79D1FE2A6457}">
  <sheetPr codeName="Sheet6"/>
  <dimension ref="A1:EO37"/>
  <sheetViews>
    <sheetView showGridLines="0" zoomScaleNormal="100" zoomScaleSheetLayoutView="120" workbookViewId="0">
      <selection activeCell="Q15" sqref="Q15:DH15"/>
    </sheetView>
  </sheetViews>
  <sheetFormatPr defaultColWidth="9" defaultRowHeight="15.75"/>
  <cols>
    <col min="1" max="164" width="0.875" style="2" customWidth="1"/>
    <col min="165" max="16384" width="9" style="2"/>
  </cols>
  <sheetData>
    <row r="1" spans="2:114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3"/>
      <c r="DJ1" s="3"/>
    </row>
    <row r="2" spans="2:114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3"/>
      <c r="DJ2" s="3"/>
    </row>
    <row r="3" spans="2:114" ht="14.1" customHeight="1">
      <c r="B3" s="251" t="s">
        <v>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4"/>
      <c r="DD3" s="4"/>
      <c r="DE3" s="4"/>
    </row>
    <row r="4" spans="2:114" ht="12.95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CE4" s="254" t="s">
        <v>10</v>
      </c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5" t="s">
        <v>11</v>
      </c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5"/>
      <c r="DD4" s="6"/>
      <c r="DE4" s="6"/>
    </row>
    <row r="5" spans="2:114" ht="6" customHeight="1"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8"/>
    </row>
    <row r="6" spans="2:114" ht="14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BV6" s="257"/>
      <c r="BW6" s="258"/>
      <c r="BX6" s="258"/>
      <c r="BY6" s="258"/>
      <c r="BZ6" s="258"/>
      <c r="CA6" s="258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8"/>
    </row>
    <row r="7" spans="2:114" ht="5.0999999999999996" customHeight="1">
      <c r="BV7" s="258"/>
      <c r="BW7" s="258"/>
      <c r="BX7" s="258"/>
      <c r="BY7" s="258"/>
      <c r="BZ7" s="258"/>
      <c r="CA7" s="258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8"/>
    </row>
    <row r="8" spans="2:114" ht="24" customHeight="1"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60" t="str">
        <f>IF(C依頼書!B9&lt;&gt;"","",IF(C依頼書!D5="","",C依頼書!D5))</f>
        <v/>
      </c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BI8" s="9"/>
      <c r="BV8" s="258"/>
      <c r="BW8" s="258"/>
      <c r="BX8" s="258"/>
      <c r="BY8" s="258"/>
      <c r="BZ8" s="258"/>
      <c r="CA8" s="258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8"/>
    </row>
    <row r="9" spans="2:114" ht="5.0999999999999996" customHeight="1"/>
    <row r="10" spans="2:114" ht="24" customHeight="1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>
        <f>IF(C依頼書!B9&lt;&gt;"","",C依頼書!D6)</f>
        <v>0</v>
      </c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1"/>
      <c r="BV10" s="242" t="s">
        <v>0</v>
      </c>
      <c r="BW10" s="242"/>
      <c r="BX10" s="242"/>
      <c r="BY10" s="242"/>
      <c r="BZ10" s="242"/>
      <c r="CA10" s="242"/>
      <c r="CB10" s="242"/>
      <c r="CC10" s="242"/>
      <c r="CD10" s="243" t="s">
        <v>8</v>
      </c>
      <c r="CE10" s="244"/>
      <c r="CF10" s="244"/>
      <c r="CG10" s="244"/>
      <c r="CH10" s="244"/>
      <c r="CI10" s="244"/>
      <c r="CJ10" s="247" t="s">
        <v>1</v>
      </c>
      <c r="CK10" s="247"/>
      <c r="CL10" s="247"/>
      <c r="CM10" s="249" t="str">
        <f>IF(C依頼書!Y6="","",C依頼書!Y6)</f>
        <v/>
      </c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10"/>
      <c r="DD10" s="11"/>
      <c r="DE10" s="11"/>
      <c r="DF10" s="11"/>
      <c r="DG10" s="11"/>
      <c r="DH10" s="11"/>
      <c r="DI10" s="12"/>
      <c r="DJ10" s="12"/>
    </row>
    <row r="11" spans="2:114" ht="8.1" customHeight="1">
      <c r="B11" s="13"/>
      <c r="C11" s="13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1"/>
      <c r="BV11" s="242"/>
      <c r="BW11" s="242"/>
      <c r="BX11" s="242"/>
      <c r="BY11" s="242"/>
      <c r="BZ11" s="242"/>
      <c r="CA11" s="242"/>
      <c r="CB11" s="242"/>
      <c r="CC11" s="242"/>
      <c r="CD11" s="245"/>
      <c r="CE11" s="246"/>
      <c r="CF11" s="246"/>
      <c r="CG11" s="246"/>
      <c r="CH11" s="246"/>
      <c r="CI11" s="246"/>
      <c r="CJ11" s="248"/>
      <c r="CK11" s="248"/>
      <c r="CL11" s="248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14"/>
      <c r="DD11" s="11"/>
      <c r="DE11" s="11"/>
      <c r="DF11" s="11"/>
      <c r="DG11" s="11"/>
      <c r="DH11" s="11"/>
      <c r="DI11" s="12"/>
      <c r="DJ11" s="12"/>
    </row>
    <row r="12" spans="2:114" ht="24" customHeight="1">
      <c r="B12" s="267" t="s">
        <v>142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40">
        <f>IF(C依頼書!B9&lt;&gt;"",C依頼書!B9,C依頼書!D7)</f>
        <v>0</v>
      </c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15"/>
      <c r="BN12" s="15"/>
      <c r="BO12" s="15"/>
      <c r="BP12" s="15"/>
      <c r="BQ12" s="15"/>
      <c r="BR12" s="15"/>
      <c r="BS12" s="15"/>
      <c r="BT12" s="15"/>
      <c r="BU12" s="15"/>
      <c r="BV12" s="261" t="s">
        <v>2</v>
      </c>
      <c r="BW12" s="261"/>
      <c r="BX12" s="261"/>
      <c r="BY12" s="261"/>
      <c r="BZ12" s="261"/>
      <c r="CA12" s="261"/>
      <c r="CB12" s="262">
        <f>C依頼書!W8</f>
        <v>0</v>
      </c>
      <c r="CC12" s="262"/>
      <c r="CD12" s="262"/>
      <c r="CE12" s="262"/>
      <c r="CF12" s="262"/>
      <c r="CG12" s="262"/>
      <c r="CH12" s="261" t="s">
        <v>3</v>
      </c>
      <c r="CI12" s="261"/>
      <c r="CJ12" s="261"/>
      <c r="CK12" s="262">
        <f>C依頼書!Y8</f>
        <v>0</v>
      </c>
      <c r="CL12" s="262"/>
      <c r="CM12" s="262"/>
      <c r="CN12" s="262"/>
      <c r="CO12" s="262"/>
      <c r="CP12" s="262"/>
      <c r="CQ12" s="261" t="s">
        <v>4</v>
      </c>
      <c r="CR12" s="261"/>
      <c r="CS12" s="261"/>
      <c r="CT12" s="262">
        <f>C依頼書!AA8</f>
        <v>0</v>
      </c>
      <c r="CU12" s="262"/>
      <c r="CV12" s="262"/>
      <c r="CW12" s="262"/>
      <c r="CX12" s="262"/>
      <c r="CY12" s="262"/>
      <c r="CZ12" s="261" t="s">
        <v>5</v>
      </c>
      <c r="DA12" s="261"/>
      <c r="DB12" s="261"/>
      <c r="DC12" s="12"/>
      <c r="DD12" s="12"/>
      <c r="DE12" s="12"/>
      <c r="DF12" s="12"/>
      <c r="DG12" s="12"/>
      <c r="DH12" s="12"/>
      <c r="DI12" s="12"/>
      <c r="DJ12" s="12"/>
    </row>
    <row r="13" spans="2:114" ht="18.75" customHeight="1">
      <c r="B13" s="263" t="s">
        <v>47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4">
        <f>C依頼書!U12</f>
        <v>0</v>
      </c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12"/>
      <c r="DD13" s="12"/>
      <c r="DE13" s="12"/>
      <c r="DF13" s="12"/>
      <c r="DG13" s="12"/>
      <c r="DH13" s="12"/>
      <c r="DI13" s="12"/>
      <c r="DJ13" s="12"/>
    </row>
    <row r="14" spans="2:114" ht="26.25" customHeight="1">
      <c r="B14" s="265" t="s">
        <v>12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6">
        <f>C依頼書!E14</f>
        <v>0</v>
      </c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</row>
    <row r="15" spans="2:114" ht="26.25" customHeight="1">
      <c r="B15" s="273" t="s">
        <v>45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</row>
    <row r="16" spans="2:114" ht="26.25" customHeight="1">
      <c r="B16" s="275" t="s">
        <v>13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278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80" t="s">
        <v>6</v>
      </c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2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83"/>
    </row>
    <row r="17" spans="1:145" ht="26.25" customHeight="1">
      <c r="B17" s="265" t="s">
        <v>14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70" t="s">
        <v>2</v>
      </c>
      <c r="R17" s="271"/>
      <c r="S17" s="271"/>
      <c r="T17" s="271"/>
      <c r="U17" s="271"/>
      <c r="V17" s="271"/>
      <c r="W17" s="272"/>
      <c r="X17" s="272"/>
      <c r="Y17" s="272"/>
      <c r="Z17" s="272"/>
      <c r="AA17" s="272"/>
      <c r="AB17" s="271" t="s">
        <v>3</v>
      </c>
      <c r="AC17" s="271"/>
      <c r="AD17" s="271"/>
      <c r="AE17" s="272"/>
      <c r="AF17" s="272"/>
      <c r="AG17" s="272"/>
      <c r="AH17" s="272"/>
      <c r="AI17" s="272"/>
      <c r="AJ17" s="272"/>
      <c r="AK17" s="269" t="s">
        <v>4</v>
      </c>
      <c r="AL17" s="269"/>
      <c r="AM17" s="269"/>
      <c r="AN17" s="305"/>
      <c r="AO17" s="305"/>
      <c r="AP17" s="305"/>
      <c r="AQ17" s="305"/>
      <c r="AR17" s="305"/>
      <c r="AS17" s="305"/>
      <c r="AT17" s="269" t="s">
        <v>7</v>
      </c>
      <c r="AU17" s="269"/>
      <c r="AV17" s="269"/>
      <c r="AW17" s="306" t="s">
        <v>15</v>
      </c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8"/>
      <c r="BL17" s="269" t="s">
        <v>16</v>
      </c>
      <c r="BM17" s="269"/>
      <c r="BN17" s="269"/>
      <c r="BO17" s="269"/>
      <c r="BP17" s="269"/>
      <c r="BQ17" s="269"/>
      <c r="BR17" s="268" t="str">
        <f>IF(C依頼書!R17="","",C依頼書!R17)</f>
        <v/>
      </c>
      <c r="BS17" s="268"/>
      <c r="BT17" s="268"/>
      <c r="BU17" s="268"/>
      <c r="BV17" s="268"/>
      <c r="BW17" s="268"/>
      <c r="BX17" s="269" t="s">
        <v>3</v>
      </c>
      <c r="BY17" s="269"/>
      <c r="BZ17" s="269"/>
      <c r="CA17" s="268" t="str">
        <f>IF(C依頼書!T17="","",C依頼書!T17)</f>
        <v/>
      </c>
      <c r="CB17" s="268"/>
      <c r="CC17" s="268"/>
      <c r="CD17" s="268"/>
      <c r="CE17" s="268"/>
      <c r="CF17" s="268"/>
      <c r="CG17" s="269" t="s">
        <v>4</v>
      </c>
      <c r="CH17" s="269"/>
      <c r="CI17" s="269"/>
      <c r="CJ17" s="268" t="str">
        <f>IF(C依頼書!V17="","",C依頼書!V17)</f>
        <v/>
      </c>
      <c r="CK17" s="268"/>
      <c r="CL17" s="268"/>
      <c r="CM17" s="268"/>
      <c r="CN17" s="268"/>
      <c r="CO17" s="268"/>
      <c r="CP17" s="299" t="s">
        <v>7</v>
      </c>
      <c r="CQ17" s="299"/>
      <c r="CR17" s="299"/>
      <c r="CS17" s="300" t="s">
        <v>17</v>
      </c>
      <c r="CT17" s="301"/>
      <c r="CU17" s="301"/>
      <c r="CV17" s="301"/>
      <c r="CW17" s="301"/>
      <c r="CX17" s="301"/>
      <c r="CY17" s="302"/>
      <c r="CZ17" s="303" t="str">
        <f>IFERROR(_xlfn.DAYS(DATE(BR17+2018,CA17,CJ17),DATE(W17+2018,AE17,AN17)) + IF(OR(AND(MONTH(DATE(BR17+2018,CA17,1))=2,DAY(DATE(BR17+2018,CA17,1))=29),AND(MONTH(DATE(W17+2018,AE17,1))=2,DAY(DATE(W17+2018,AE17,1))=29)), 1, 0), "")</f>
        <v/>
      </c>
      <c r="DA17" s="304"/>
      <c r="DB17" s="304"/>
      <c r="DC17" s="304"/>
      <c r="DD17" s="304"/>
      <c r="DE17" s="304"/>
      <c r="DF17" s="271" t="s">
        <v>7</v>
      </c>
      <c r="DG17" s="271"/>
      <c r="DH17" s="292"/>
      <c r="DI17" s="16"/>
      <c r="DJ17" s="16"/>
      <c r="DK17" s="16"/>
      <c r="DL17" s="59"/>
      <c r="DM17" s="59"/>
      <c r="DN17" s="59"/>
      <c r="DO17" s="59"/>
      <c r="DP17" s="59"/>
      <c r="DQ17" s="59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</row>
    <row r="18" spans="1:145" ht="26.25" customHeight="1">
      <c r="B18" s="265" t="s">
        <v>46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93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75" t="s">
        <v>18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95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7"/>
    </row>
    <row r="19" spans="1:145" ht="20.25" customHeight="1">
      <c r="B19" s="298" t="s">
        <v>41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</row>
    <row r="20" spans="1:145" ht="20.2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ED20" s="2">
        <f>IFERROR(_xlfn.DAYS(DATE(CV20+2018,DE20,DN20),DATE(BA20+2018,BI20,BR20)) + IF(OR(AND(MONTH(DATE(CV20+2018,DE20,1))=2,DAY(DATE(CV20+2018,DE20,1))=29),AND(MONTH(DATE(BA20+2018,BI20,1))=2,DAY(DATE(BA20+2018,BI20,1))=29)), 1, 0), "")</f>
        <v>0</v>
      </c>
    </row>
    <row r="21" spans="1:145" ht="24" customHeight="1">
      <c r="B21" s="284" t="s">
        <v>19</v>
      </c>
      <c r="C21" s="285"/>
      <c r="D21" s="285"/>
      <c r="E21" s="286"/>
      <c r="F21" s="284" t="s">
        <v>51</v>
      </c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  <c r="AL21" s="290" t="s">
        <v>20</v>
      </c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 t="s">
        <v>21</v>
      </c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 t="s">
        <v>22</v>
      </c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</row>
    <row r="22" spans="1:145" ht="24" customHeight="1">
      <c r="B22" s="287"/>
      <c r="C22" s="288"/>
      <c r="D22" s="288"/>
      <c r="E22" s="289"/>
      <c r="F22" s="287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9"/>
      <c r="AL22" s="291" t="s">
        <v>23</v>
      </c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 t="s">
        <v>23</v>
      </c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 t="s">
        <v>34</v>
      </c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</row>
    <row r="23" spans="1:145" ht="27.75" customHeight="1">
      <c r="B23" s="318">
        <v>1</v>
      </c>
      <c r="C23" s="318"/>
      <c r="D23" s="318"/>
      <c r="E23" s="318"/>
      <c r="F23" s="319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1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</row>
    <row r="24" spans="1:145" ht="27.75" customHeight="1">
      <c r="B24" s="325">
        <v>2</v>
      </c>
      <c r="C24" s="325"/>
      <c r="D24" s="325"/>
      <c r="E24" s="325"/>
      <c r="F24" s="326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8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</row>
    <row r="25" spans="1:145" ht="27.75" customHeight="1">
      <c r="B25" s="309">
        <v>3</v>
      </c>
      <c r="C25" s="309"/>
      <c r="D25" s="309"/>
      <c r="E25" s="309"/>
      <c r="F25" s="310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2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21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</row>
    <row r="26" spans="1:145" ht="22.5" customHeight="1">
      <c r="B26" s="316" t="s">
        <v>52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</row>
    <row r="27" spans="1:145" ht="22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</row>
    <row r="28" spans="1:145" ht="24" customHeight="1">
      <c r="A28" s="19"/>
      <c r="B28" s="335" t="s">
        <v>48</v>
      </c>
      <c r="C28" s="335"/>
      <c r="D28" s="335"/>
      <c r="E28" s="340" t="s">
        <v>24</v>
      </c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1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3"/>
    </row>
    <row r="29" spans="1:145" ht="24" customHeight="1">
      <c r="A29" s="19"/>
      <c r="B29" s="335" t="s">
        <v>49</v>
      </c>
      <c r="C29" s="335"/>
      <c r="D29" s="335"/>
      <c r="E29" s="340" t="s">
        <v>25</v>
      </c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1"/>
      <c r="BT29" s="342"/>
      <c r="BU29" s="332"/>
      <c r="BV29" s="332"/>
      <c r="BW29" s="332"/>
      <c r="BX29" s="332"/>
      <c r="BY29" s="332" t="s">
        <v>36</v>
      </c>
      <c r="BZ29" s="332"/>
      <c r="CA29" s="332"/>
      <c r="CB29" s="332"/>
      <c r="CC29" s="332"/>
      <c r="CD29" s="332"/>
      <c r="CE29" s="332"/>
      <c r="CF29" s="332"/>
      <c r="CG29" s="332" t="s">
        <v>37</v>
      </c>
      <c r="CH29" s="332"/>
      <c r="CI29" s="333"/>
      <c r="CJ29" s="334" t="s">
        <v>38</v>
      </c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28"/>
    </row>
    <row r="30" spans="1:145" ht="24" customHeight="1">
      <c r="A30" s="19"/>
      <c r="B30" s="335" t="s">
        <v>48</v>
      </c>
      <c r="C30" s="335"/>
      <c r="D30" s="335"/>
      <c r="E30" s="336" t="s">
        <v>35</v>
      </c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7"/>
      <c r="BT30" s="338" t="s">
        <v>39</v>
      </c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9"/>
    </row>
    <row r="31" spans="1:145" ht="24" customHeight="1">
      <c r="A31" s="19"/>
      <c r="B31" s="345" t="str">
        <f>IF(C依頼書!S37&lt;&gt;"","■","□")</f>
        <v>□</v>
      </c>
      <c r="C31" s="346"/>
      <c r="D31" s="346"/>
      <c r="E31" s="336" t="s">
        <v>26</v>
      </c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7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5"/>
    </row>
    <row r="32" spans="1:145" ht="24" customHeight="1">
      <c r="A32" s="19"/>
      <c r="B32" s="335" t="s">
        <v>49</v>
      </c>
      <c r="C32" s="335"/>
      <c r="D32" s="335"/>
      <c r="E32" s="340" t="s">
        <v>27</v>
      </c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0"/>
      <c r="BL32" s="340"/>
      <c r="BM32" s="340"/>
      <c r="BN32" s="340"/>
      <c r="BO32" s="340"/>
      <c r="BP32" s="340"/>
      <c r="BQ32" s="340"/>
      <c r="BR32" s="340"/>
      <c r="BS32" s="341"/>
      <c r="BT32" s="362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363"/>
    </row>
    <row r="33" spans="1:112" ht="24" customHeight="1">
      <c r="A33" s="19"/>
      <c r="B33" s="335" t="s">
        <v>49</v>
      </c>
      <c r="C33" s="335"/>
      <c r="D33" s="335"/>
      <c r="E33" s="349" t="s">
        <v>28</v>
      </c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50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7"/>
    </row>
    <row r="34" spans="1:112" ht="24" customHeight="1">
      <c r="B34" s="347" t="s">
        <v>49</v>
      </c>
      <c r="C34" s="348"/>
      <c r="D34" s="348"/>
      <c r="E34" s="349" t="s">
        <v>30</v>
      </c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50"/>
      <c r="BT34" s="351" t="s">
        <v>40</v>
      </c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3"/>
    </row>
    <row r="35" spans="1:112" ht="24" customHeight="1">
      <c r="B35" s="347" t="s">
        <v>49</v>
      </c>
      <c r="C35" s="348"/>
      <c r="D35" s="348"/>
      <c r="E35" s="349" t="s">
        <v>31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4" t="s">
        <v>42</v>
      </c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5" t="s">
        <v>43</v>
      </c>
      <c r="AM35" s="355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7" t="s">
        <v>33</v>
      </c>
      <c r="BS35" s="358"/>
      <c r="BT35" s="359" t="s">
        <v>32</v>
      </c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1"/>
    </row>
    <row r="36" spans="1:112" ht="24" customHeight="1">
      <c r="B36" s="29" t="s">
        <v>29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343" t="s">
        <v>50</v>
      </c>
      <c r="CT36" s="343"/>
      <c r="CU36" s="343"/>
      <c r="CV36" s="343"/>
      <c r="CW36" s="343"/>
      <c r="CX36" s="343"/>
      <c r="CY36" s="343"/>
      <c r="CZ36" s="343"/>
      <c r="DA36" s="344"/>
      <c r="DB36" s="344"/>
      <c r="DC36" s="344"/>
      <c r="DD36" s="344"/>
      <c r="DE36" s="344"/>
      <c r="DF36" s="344"/>
      <c r="DG36" s="344"/>
      <c r="DH36" s="344"/>
    </row>
    <row r="37" spans="1:112" ht="18.7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43"/>
      <c r="CT37" s="343"/>
      <c r="CU37" s="343"/>
      <c r="CV37" s="343"/>
      <c r="CW37" s="343"/>
      <c r="CX37" s="343"/>
      <c r="CY37" s="343"/>
      <c r="CZ37" s="343"/>
      <c r="DA37" s="344"/>
      <c r="DB37" s="344"/>
      <c r="DC37" s="344"/>
      <c r="DD37" s="344"/>
      <c r="DE37" s="344"/>
      <c r="DF37" s="344"/>
      <c r="DG37" s="344"/>
      <c r="DH37" s="344"/>
    </row>
  </sheetData>
  <sheetProtection sheet="1" formatCells="0" selectLockedCells="1"/>
  <mergeCells count="114">
    <mergeCell ref="CS36:CZ37"/>
    <mergeCell ref="DA36:DH37"/>
    <mergeCell ref="B31:D31"/>
    <mergeCell ref="B34:D34"/>
    <mergeCell ref="B35:D35"/>
    <mergeCell ref="E34:BS34"/>
    <mergeCell ref="BT34:DH34"/>
    <mergeCell ref="E35:X35"/>
    <mergeCell ref="Y35:AK35"/>
    <mergeCell ref="AL35:AM35"/>
    <mergeCell ref="AN35:BQ35"/>
    <mergeCell ref="BR35:BS35"/>
    <mergeCell ref="BT35:DH35"/>
    <mergeCell ref="E31:BS31"/>
    <mergeCell ref="B32:D32"/>
    <mergeCell ref="E32:BS32"/>
    <mergeCell ref="BT32:DH32"/>
    <mergeCell ref="B33:D33"/>
    <mergeCell ref="E33:BS33"/>
    <mergeCell ref="CB29:CF29"/>
    <mergeCell ref="CG29:CI29"/>
    <mergeCell ref="CJ29:DG29"/>
    <mergeCell ref="B30:D30"/>
    <mergeCell ref="E30:BS30"/>
    <mergeCell ref="BT30:DH30"/>
    <mergeCell ref="B28:D28"/>
    <mergeCell ref="E28:BS28"/>
    <mergeCell ref="B29:D29"/>
    <mergeCell ref="E29:BS29"/>
    <mergeCell ref="BT29:BX29"/>
    <mergeCell ref="BY29:CA29"/>
    <mergeCell ref="B25:E25"/>
    <mergeCell ref="F25:AK25"/>
    <mergeCell ref="AL25:BA25"/>
    <mergeCell ref="BB25:BQ25"/>
    <mergeCell ref="BR25:CG25"/>
    <mergeCell ref="B26:DH26"/>
    <mergeCell ref="B23:E23"/>
    <mergeCell ref="F23:AK23"/>
    <mergeCell ref="AL23:BA23"/>
    <mergeCell ref="BB23:BQ23"/>
    <mergeCell ref="BR23:CG23"/>
    <mergeCell ref="B24:E24"/>
    <mergeCell ref="F24:AK24"/>
    <mergeCell ref="AL24:BA24"/>
    <mergeCell ref="BB24:BQ24"/>
    <mergeCell ref="BR24:CG24"/>
    <mergeCell ref="B21:E22"/>
    <mergeCell ref="F21:AK22"/>
    <mergeCell ref="AL21:BA21"/>
    <mergeCell ref="BB21:BQ21"/>
    <mergeCell ref="BR21:CG21"/>
    <mergeCell ref="AL22:BA22"/>
    <mergeCell ref="BB22:BQ22"/>
    <mergeCell ref="BR22:CG22"/>
    <mergeCell ref="DF17:DH17"/>
    <mergeCell ref="B18:P18"/>
    <mergeCell ref="Q18:AV18"/>
    <mergeCell ref="AW18:BK18"/>
    <mergeCell ref="BL18:DH18"/>
    <mergeCell ref="B19:DH19"/>
    <mergeCell ref="CA17:CF17"/>
    <mergeCell ref="CG17:CI17"/>
    <mergeCell ref="CJ17:CO17"/>
    <mergeCell ref="CP17:CR17"/>
    <mergeCell ref="CS17:CY17"/>
    <mergeCell ref="CZ17:DE17"/>
    <mergeCell ref="AN17:AS17"/>
    <mergeCell ref="AT17:AV17"/>
    <mergeCell ref="AW17:BK17"/>
    <mergeCell ref="BL17:BQ17"/>
    <mergeCell ref="BR17:BW17"/>
    <mergeCell ref="BX17:BZ17"/>
    <mergeCell ref="B17:P17"/>
    <mergeCell ref="Q17:V17"/>
    <mergeCell ref="W17:AA17"/>
    <mergeCell ref="AB17:AD17"/>
    <mergeCell ref="AE17:AJ17"/>
    <mergeCell ref="AK17:AM17"/>
    <mergeCell ref="B15:P15"/>
    <mergeCell ref="Q15:DH15"/>
    <mergeCell ref="B16:P16"/>
    <mergeCell ref="Q16:AV16"/>
    <mergeCell ref="AW16:BK16"/>
    <mergeCell ref="BL16:DH16"/>
    <mergeCell ref="CQ12:CS12"/>
    <mergeCell ref="CT12:CY12"/>
    <mergeCell ref="CZ12:DB12"/>
    <mergeCell ref="B13:BU13"/>
    <mergeCell ref="BV13:DB13"/>
    <mergeCell ref="B14:P14"/>
    <mergeCell ref="Q14:DH14"/>
    <mergeCell ref="B12:S12"/>
    <mergeCell ref="T12:BL12"/>
    <mergeCell ref="BV12:CA12"/>
    <mergeCell ref="CB12:CG12"/>
    <mergeCell ref="CH12:CJ12"/>
    <mergeCell ref="CK12:CP12"/>
    <mergeCell ref="CV1:DH2"/>
    <mergeCell ref="B10:S10"/>
    <mergeCell ref="T10:BU11"/>
    <mergeCell ref="BV10:CC11"/>
    <mergeCell ref="CD10:CI11"/>
    <mergeCell ref="CJ10:CL11"/>
    <mergeCell ref="CM10:DB11"/>
    <mergeCell ref="B3:BS4"/>
    <mergeCell ref="BV3:DB3"/>
    <mergeCell ref="CE4:CP4"/>
    <mergeCell ref="CQ4:DB4"/>
    <mergeCell ref="CE5:CP8"/>
    <mergeCell ref="CQ5:DB8"/>
    <mergeCell ref="BV6:CA8"/>
    <mergeCell ref="B8:S8"/>
    <mergeCell ref="T8:AM8"/>
  </mergeCells>
  <phoneticPr fontId="1"/>
  <dataValidations count="4">
    <dataValidation type="list" allowBlank="1" showInputMessage="1" sqref="BL16:DH16" xr:uid="{3F61C2AF-6387-4360-A4E3-51534FFDE2A2}">
      <formula1>"標準養生,現場水中,現場空中,現場封かん"</formula1>
    </dataValidation>
    <dataValidation type="list" allowBlank="1" showInputMessage="1" sqref="Q18:AV18" xr:uid="{374D2AF8-36F6-4474-8272-FA5401AD7800}">
      <formula1>"直径50×高さ100㎜,直径100×高さ200㎜,直径125×高さ250㎜,ボス供試体□短辺100×100×長辺200㎜,曲げ□幅150×高さ150×長さ530㎜,□40×40×160㎜"</formula1>
    </dataValidation>
    <dataValidation type="list" allowBlank="1" showInputMessage="1" showErrorMessage="1" sqref="B28:B35 C28:D30 C32:D33" xr:uid="{E54CD987-F25F-47CE-B32C-411572842FEB}">
      <formula1>"□,■"</formula1>
    </dataValidation>
    <dataValidation imeMode="off" allowBlank="1" showInputMessage="1" showErrorMessage="1" sqref="W17:AA17 AE17:AJ17 AN17:AS17" xr:uid="{BD05D2F6-59B6-4593-8066-00102A5074EF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tToHeight="2" orientation="portrait" r:id="rId1"/>
  <headerFooter>
    <oddFooter>&amp;R&amp;8 2024.2.7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FEBD-0AA9-4076-94FF-D549207FD0F9}">
  <sheetPr codeName="Sheet7"/>
  <dimension ref="A1:EO38"/>
  <sheetViews>
    <sheetView showGridLines="0" zoomScaleNormal="100" zoomScaleSheetLayoutView="120" workbookViewId="0">
      <selection activeCell="Q15" sqref="Q15:DH15"/>
    </sheetView>
  </sheetViews>
  <sheetFormatPr defaultColWidth="9" defaultRowHeight="15.75"/>
  <cols>
    <col min="1" max="164" width="0.875" style="2" customWidth="1"/>
    <col min="165" max="16384" width="9" style="2"/>
  </cols>
  <sheetData>
    <row r="1" spans="2:114" ht="8.1" customHeight="1"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3"/>
      <c r="DJ1" s="3"/>
    </row>
    <row r="2" spans="2:114" ht="8.1" customHeight="1"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3"/>
      <c r="DJ2" s="3"/>
    </row>
    <row r="3" spans="2:114" ht="14.1" customHeight="1">
      <c r="B3" s="251" t="s">
        <v>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4"/>
      <c r="DD3" s="4"/>
      <c r="DE3" s="4"/>
    </row>
    <row r="4" spans="2:114" ht="12.95" customHeight="1"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CE4" s="254" t="s">
        <v>10</v>
      </c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5" t="s">
        <v>11</v>
      </c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5"/>
      <c r="DD4" s="6"/>
      <c r="DE4" s="6"/>
    </row>
    <row r="5" spans="2:114" ht="6" customHeight="1"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8"/>
    </row>
    <row r="6" spans="2:114" ht="14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BV6" s="257"/>
      <c r="BW6" s="258"/>
      <c r="BX6" s="258"/>
      <c r="BY6" s="258"/>
      <c r="BZ6" s="258"/>
      <c r="CA6" s="258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8"/>
    </row>
    <row r="7" spans="2:114" ht="5.0999999999999996" customHeight="1">
      <c r="BV7" s="258"/>
      <c r="BW7" s="258"/>
      <c r="BX7" s="258"/>
      <c r="BY7" s="258"/>
      <c r="BZ7" s="258"/>
      <c r="CA7" s="258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8"/>
    </row>
    <row r="8" spans="2:114" ht="24" customHeight="1"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60" t="str">
        <f>IF(C依頼書!B9&lt;&gt;"","",IF(C依頼書!D5="","",C依頼書!D5))</f>
        <v/>
      </c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BI8" s="9"/>
      <c r="BV8" s="258"/>
      <c r="BW8" s="258"/>
      <c r="BX8" s="258"/>
      <c r="BY8" s="258"/>
      <c r="BZ8" s="258"/>
      <c r="CA8" s="258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8"/>
    </row>
    <row r="9" spans="2:114" ht="5.0999999999999996" customHeight="1"/>
    <row r="10" spans="2:114" ht="24" customHeight="1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>
        <f>IF(C依頼書!B9&lt;&gt;"","",C依頼書!D6)</f>
        <v>0</v>
      </c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1"/>
      <c r="BV10" s="242" t="s">
        <v>0</v>
      </c>
      <c r="BW10" s="242"/>
      <c r="BX10" s="242"/>
      <c r="BY10" s="242"/>
      <c r="BZ10" s="242"/>
      <c r="CA10" s="242"/>
      <c r="CB10" s="242"/>
      <c r="CC10" s="242"/>
      <c r="CD10" s="243" t="s">
        <v>8</v>
      </c>
      <c r="CE10" s="244"/>
      <c r="CF10" s="244"/>
      <c r="CG10" s="244"/>
      <c r="CH10" s="244"/>
      <c r="CI10" s="244"/>
      <c r="CJ10" s="247" t="s">
        <v>1</v>
      </c>
      <c r="CK10" s="247"/>
      <c r="CL10" s="247"/>
      <c r="CM10" s="249" t="str">
        <f>IF(C依頼書!Y6="","",C依頼書!Y6)</f>
        <v/>
      </c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10"/>
      <c r="DD10" s="11"/>
      <c r="DE10" s="11"/>
      <c r="DF10" s="11"/>
      <c r="DG10" s="11"/>
      <c r="DH10" s="11"/>
      <c r="DI10" s="12"/>
      <c r="DJ10" s="12"/>
    </row>
    <row r="11" spans="2:114" ht="8.1" customHeight="1">
      <c r="B11" s="13"/>
      <c r="C11" s="13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1"/>
      <c r="BV11" s="242"/>
      <c r="BW11" s="242"/>
      <c r="BX11" s="242"/>
      <c r="BY11" s="242"/>
      <c r="BZ11" s="242"/>
      <c r="CA11" s="242"/>
      <c r="CB11" s="242"/>
      <c r="CC11" s="242"/>
      <c r="CD11" s="245"/>
      <c r="CE11" s="246"/>
      <c r="CF11" s="246"/>
      <c r="CG11" s="246"/>
      <c r="CH11" s="246"/>
      <c r="CI11" s="246"/>
      <c r="CJ11" s="248"/>
      <c r="CK11" s="248"/>
      <c r="CL11" s="248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14"/>
      <c r="DD11" s="11"/>
      <c r="DE11" s="11"/>
      <c r="DF11" s="11"/>
      <c r="DG11" s="11"/>
      <c r="DH11" s="11"/>
      <c r="DI11" s="12"/>
      <c r="DJ11" s="12"/>
    </row>
    <row r="12" spans="2:114" ht="24" customHeight="1">
      <c r="B12" s="267" t="s">
        <v>142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40">
        <f>IF(C依頼書!B9&lt;&gt;"",C依頼書!B9,C依頼書!D7)</f>
        <v>0</v>
      </c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15"/>
      <c r="BN12" s="15"/>
      <c r="BO12" s="15"/>
      <c r="BP12" s="15"/>
      <c r="BQ12" s="15"/>
      <c r="BR12" s="15"/>
      <c r="BS12" s="15"/>
      <c r="BT12" s="15"/>
      <c r="BU12" s="15"/>
      <c r="BV12" s="261" t="s">
        <v>2</v>
      </c>
      <c r="BW12" s="261"/>
      <c r="BX12" s="261"/>
      <c r="BY12" s="261"/>
      <c r="BZ12" s="261"/>
      <c r="CA12" s="261"/>
      <c r="CB12" s="364">
        <f>C依頼書!W8</f>
        <v>0</v>
      </c>
      <c r="CC12" s="364"/>
      <c r="CD12" s="364"/>
      <c r="CE12" s="364"/>
      <c r="CF12" s="364"/>
      <c r="CG12" s="364"/>
      <c r="CH12" s="261" t="s">
        <v>3</v>
      </c>
      <c r="CI12" s="261"/>
      <c r="CJ12" s="261"/>
      <c r="CK12" s="364">
        <f>C依頼書!Y8</f>
        <v>0</v>
      </c>
      <c r="CL12" s="364"/>
      <c r="CM12" s="364"/>
      <c r="CN12" s="364"/>
      <c r="CO12" s="364"/>
      <c r="CP12" s="364"/>
      <c r="CQ12" s="261" t="s">
        <v>4</v>
      </c>
      <c r="CR12" s="261"/>
      <c r="CS12" s="261"/>
      <c r="CT12" s="364">
        <f>C依頼書!AA8</f>
        <v>0</v>
      </c>
      <c r="CU12" s="364"/>
      <c r="CV12" s="364"/>
      <c r="CW12" s="364"/>
      <c r="CX12" s="364"/>
      <c r="CY12" s="364"/>
      <c r="CZ12" s="261" t="s">
        <v>5</v>
      </c>
      <c r="DA12" s="261"/>
      <c r="DB12" s="261"/>
      <c r="DC12" s="12"/>
      <c r="DD12" s="12"/>
      <c r="DE12" s="12"/>
      <c r="DF12" s="12"/>
      <c r="DG12" s="12"/>
      <c r="DH12" s="12"/>
      <c r="DI12" s="12"/>
      <c r="DJ12" s="12"/>
    </row>
    <row r="13" spans="2:114" ht="18.75" customHeight="1">
      <c r="B13" s="263" t="s">
        <v>47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4">
        <f>C依頼書!U12</f>
        <v>0</v>
      </c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12"/>
      <c r="DD13" s="12"/>
      <c r="DE13" s="12"/>
      <c r="DF13" s="12"/>
      <c r="DG13" s="12"/>
      <c r="DH13" s="12"/>
      <c r="DI13" s="12"/>
      <c r="DJ13" s="12"/>
    </row>
    <row r="14" spans="2:114" ht="26.25" customHeight="1">
      <c r="B14" s="265" t="s">
        <v>12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6">
        <f>C依頼書!E14</f>
        <v>0</v>
      </c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</row>
    <row r="15" spans="2:114" ht="26.25" customHeight="1">
      <c r="B15" s="273" t="s">
        <v>45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</row>
    <row r="16" spans="2:114" ht="26.25" customHeight="1">
      <c r="B16" s="275" t="s">
        <v>13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278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80" t="s">
        <v>6</v>
      </c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2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83"/>
    </row>
    <row r="17" spans="1:145" ht="26.25" customHeight="1">
      <c r="B17" s="265" t="s">
        <v>14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70" t="s">
        <v>2</v>
      </c>
      <c r="R17" s="271"/>
      <c r="S17" s="271"/>
      <c r="T17" s="271"/>
      <c r="U17" s="271"/>
      <c r="V17" s="271"/>
      <c r="W17" s="272"/>
      <c r="X17" s="272"/>
      <c r="Y17" s="272"/>
      <c r="Z17" s="272"/>
      <c r="AA17" s="272"/>
      <c r="AB17" s="271" t="s">
        <v>3</v>
      </c>
      <c r="AC17" s="271"/>
      <c r="AD17" s="271"/>
      <c r="AE17" s="272"/>
      <c r="AF17" s="272"/>
      <c r="AG17" s="272"/>
      <c r="AH17" s="272"/>
      <c r="AI17" s="272"/>
      <c r="AJ17" s="272"/>
      <c r="AK17" s="269" t="s">
        <v>4</v>
      </c>
      <c r="AL17" s="269"/>
      <c r="AM17" s="269"/>
      <c r="AN17" s="305"/>
      <c r="AO17" s="305"/>
      <c r="AP17" s="305"/>
      <c r="AQ17" s="305"/>
      <c r="AR17" s="305"/>
      <c r="AS17" s="305"/>
      <c r="AT17" s="269" t="s">
        <v>7</v>
      </c>
      <c r="AU17" s="269"/>
      <c r="AV17" s="269"/>
      <c r="AW17" s="306" t="s">
        <v>15</v>
      </c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8"/>
      <c r="BL17" s="269" t="s">
        <v>16</v>
      </c>
      <c r="BM17" s="269"/>
      <c r="BN17" s="269"/>
      <c r="BO17" s="269"/>
      <c r="BP17" s="269"/>
      <c r="BQ17" s="269"/>
      <c r="BR17" s="268" t="str">
        <f>IF(C依頼書!R17="","",C依頼書!R17)</f>
        <v/>
      </c>
      <c r="BS17" s="268"/>
      <c r="BT17" s="268"/>
      <c r="BU17" s="268"/>
      <c r="BV17" s="268"/>
      <c r="BW17" s="268"/>
      <c r="BX17" s="269" t="s">
        <v>3</v>
      </c>
      <c r="BY17" s="269"/>
      <c r="BZ17" s="269"/>
      <c r="CA17" s="268" t="str">
        <f>IF(C依頼書!T17="","",C依頼書!T17)</f>
        <v/>
      </c>
      <c r="CB17" s="268"/>
      <c r="CC17" s="268"/>
      <c r="CD17" s="268"/>
      <c r="CE17" s="268"/>
      <c r="CF17" s="268"/>
      <c r="CG17" s="269" t="s">
        <v>4</v>
      </c>
      <c r="CH17" s="269"/>
      <c r="CI17" s="269"/>
      <c r="CJ17" s="268" t="str">
        <f>IF(C依頼書!V17="","",C依頼書!V17)</f>
        <v/>
      </c>
      <c r="CK17" s="268"/>
      <c r="CL17" s="268"/>
      <c r="CM17" s="268"/>
      <c r="CN17" s="268"/>
      <c r="CO17" s="268"/>
      <c r="CP17" s="299" t="s">
        <v>7</v>
      </c>
      <c r="CQ17" s="299"/>
      <c r="CR17" s="299"/>
      <c r="CS17" s="300" t="s">
        <v>17</v>
      </c>
      <c r="CT17" s="301"/>
      <c r="CU17" s="301"/>
      <c r="CV17" s="301"/>
      <c r="CW17" s="301"/>
      <c r="CX17" s="301"/>
      <c r="CY17" s="302"/>
      <c r="CZ17" s="365" t="str">
        <f>IFERROR(_xlfn.DAYS(DATE(BR17+2018,CA17,CJ17),DATE(W17+2018,AE17,AN17)) + IF(OR(AND(MONTH(DATE(BR17+2018,CA17,1))=2,DAY(DATE(BR17+2018,CA17,1))=29),AND(MONTH(DATE(W17+2018,AE17,1))=2,DAY(DATE(W17+2018,AE17,1))=29)), 1, 0), "")</f>
        <v/>
      </c>
      <c r="DA17" s="366"/>
      <c r="DB17" s="366"/>
      <c r="DC17" s="366"/>
      <c r="DD17" s="366"/>
      <c r="DE17" s="366"/>
      <c r="DF17" s="271" t="s">
        <v>7</v>
      </c>
      <c r="DG17" s="271"/>
      <c r="DH17" s="292"/>
      <c r="DI17" s="16"/>
      <c r="DJ17" s="16"/>
      <c r="DK17" s="16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</row>
    <row r="18" spans="1:145" ht="26.25" customHeight="1">
      <c r="B18" s="265" t="s">
        <v>46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93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75" t="s">
        <v>18</v>
      </c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95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7"/>
    </row>
    <row r="19" spans="1:145" ht="20.25" customHeight="1">
      <c r="B19" s="298" t="s">
        <v>41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</row>
    <row r="20" spans="1:145" ht="20.2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</row>
    <row r="21" spans="1:145" ht="24" customHeight="1">
      <c r="B21" s="284" t="s">
        <v>19</v>
      </c>
      <c r="C21" s="285"/>
      <c r="D21" s="285"/>
      <c r="E21" s="286"/>
      <c r="F21" s="284" t="s">
        <v>51</v>
      </c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  <c r="AL21" s="290" t="s">
        <v>20</v>
      </c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 t="s">
        <v>21</v>
      </c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 t="s">
        <v>22</v>
      </c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5" ht="24" customHeight="1">
      <c r="B22" s="287"/>
      <c r="C22" s="288"/>
      <c r="D22" s="288"/>
      <c r="E22" s="289"/>
      <c r="F22" s="287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9"/>
      <c r="AL22" s="291" t="s">
        <v>23</v>
      </c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 t="s">
        <v>23</v>
      </c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 t="s">
        <v>34</v>
      </c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1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5" ht="27.75" customHeight="1">
      <c r="B23" s="318">
        <v>1</v>
      </c>
      <c r="C23" s="318"/>
      <c r="D23" s="318"/>
      <c r="E23" s="318"/>
      <c r="F23" s="319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1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21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5" ht="27.75" customHeight="1">
      <c r="B24" s="325">
        <v>2</v>
      </c>
      <c r="C24" s="325"/>
      <c r="D24" s="325"/>
      <c r="E24" s="325"/>
      <c r="F24" s="326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8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21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5" ht="27.75" customHeight="1">
      <c r="B25" s="309">
        <v>3</v>
      </c>
      <c r="C25" s="309"/>
      <c r="D25" s="309"/>
      <c r="E25" s="309"/>
      <c r="F25" s="326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8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21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5" ht="27.75" customHeight="1">
      <c r="B26" s="369">
        <v>4</v>
      </c>
      <c r="C26" s="369"/>
      <c r="D26" s="369"/>
      <c r="E26" s="369"/>
      <c r="F26" s="310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2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21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</row>
    <row r="27" spans="1:145" ht="22.5" customHeight="1">
      <c r="B27" s="316" t="s">
        <v>52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</row>
    <row r="28" spans="1:145" ht="22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</row>
    <row r="29" spans="1:145" ht="24" customHeight="1">
      <c r="A29" s="19"/>
      <c r="B29" s="335" t="s">
        <v>141</v>
      </c>
      <c r="C29" s="335"/>
      <c r="D29" s="335"/>
      <c r="E29" s="340" t="s">
        <v>24</v>
      </c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1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3"/>
    </row>
    <row r="30" spans="1:145" ht="24" customHeight="1">
      <c r="A30" s="19"/>
      <c r="B30" s="335" t="s">
        <v>49</v>
      </c>
      <c r="C30" s="335"/>
      <c r="D30" s="335"/>
      <c r="E30" s="340" t="s">
        <v>25</v>
      </c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41"/>
      <c r="BT30" s="342"/>
      <c r="BU30" s="332"/>
      <c r="BV30" s="332"/>
      <c r="BW30" s="332"/>
      <c r="BX30" s="332"/>
      <c r="BY30" s="332" t="s">
        <v>36</v>
      </c>
      <c r="BZ30" s="332"/>
      <c r="CA30" s="332"/>
      <c r="CB30" s="332"/>
      <c r="CC30" s="332"/>
      <c r="CD30" s="332"/>
      <c r="CE30" s="332"/>
      <c r="CF30" s="332"/>
      <c r="CG30" s="332" t="s">
        <v>37</v>
      </c>
      <c r="CH30" s="332"/>
      <c r="CI30" s="333"/>
      <c r="CJ30" s="334" t="s">
        <v>38</v>
      </c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28"/>
    </row>
    <row r="31" spans="1:145" ht="24" customHeight="1">
      <c r="A31" s="19"/>
      <c r="B31" s="335" t="s">
        <v>48</v>
      </c>
      <c r="C31" s="335"/>
      <c r="D31" s="335"/>
      <c r="E31" s="336" t="s">
        <v>35</v>
      </c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7"/>
      <c r="BT31" s="338" t="s">
        <v>39</v>
      </c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9"/>
    </row>
    <row r="32" spans="1:145" ht="24" customHeight="1">
      <c r="A32" s="19"/>
      <c r="B32" s="345" t="str">
        <f>IF(C依頼書!S37&lt;&gt;"","■","□")</f>
        <v>□</v>
      </c>
      <c r="C32" s="346"/>
      <c r="D32" s="346"/>
      <c r="E32" s="336" t="s">
        <v>26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7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5"/>
    </row>
    <row r="33" spans="1:112" ht="24" customHeight="1">
      <c r="A33" s="19"/>
      <c r="B33" s="335" t="s">
        <v>49</v>
      </c>
      <c r="C33" s="335"/>
      <c r="D33" s="335"/>
      <c r="E33" s="340" t="s">
        <v>27</v>
      </c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1"/>
      <c r="BT33" s="362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  <c r="DE33" s="269"/>
      <c r="DF33" s="269"/>
      <c r="DG33" s="269"/>
      <c r="DH33" s="363"/>
    </row>
    <row r="34" spans="1:112" ht="24" customHeight="1">
      <c r="A34" s="19"/>
      <c r="B34" s="335" t="s">
        <v>49</v>
      </c>
      <c r="C34" s="335"/>
      <c r="D34" s="335"/>
      <c r="E34" s="349" t="s">
        <v>28</v>
      </c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50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7"/>
    </row>
    <row r="35" spans="1:112" ht="24" customHeight="1">
      <c r="B35" s="347" t="s">
        <v>49</v>
      </c>
      <c r="C35" s="348"/>
      <c r="D35" s="348"/>
      <c r="E35" s="349" t="s">
        <v>30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50"/>
      <c r="BT35" s="351" t="s">
        <v>40</v>
      </c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2"/>
      <c r="DG35" s="352"/>
      <c r="DH35" s="353"/>
    </row>
    <row r="36" spans="1:112" ht="24" customHeight="1">
      <c r="B36" s="347" t="s">
        <v>49</v>
      </c>
      <c r="C36" s="348"/>
      <c r="D36" s="348"/>
      <c r="E36" s="349" t="s">
        <v>31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4" t="s">
        <v>42</v>
      </c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5" t="s">
        <v>43</v>
      </c>
      <c r="AM36" s="355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7" t="s">
        <v>33</v>
      </c>
      <c r="BS36" s="358"/>
      <c r="BT36" s="359" t="s">
        <v>32</v>
      </c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1"/>
    </row>
    <row r="37" spans="1:112" ht="24" customHeight="1">
      <c r="B37" s="29" t="s">
        <v>29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343" t="s">
        <v>50</v>
      </c>
      <c r="CT37" s="343"/>
      <c r="CU37" s="343"/>
      <c r="CV37" s="343"/>
      <c r="CW37" s="343"/>
      <c r="CX37" s="343"/>
      <c r="CY37" s="343"/>
      <c r="CZ37" s="343"/>
      <c r="DA37" s="344"/>
      <c r="DB37" s="344"/>
      <c r="DC37" s="344"/>
      <c r="DD37" s="344"/>
      <c r="DE37" s="344"/>
      <c r="DF37" s="344"/>
      <c r="DG37" s="344"/>
      <c r="DH37" s="344"/>
    </row>
    <row r="38" spans="1:112" ht="18.7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43"/>
      <c r="CT38" s="343"/>
      <c r="CU38" s="343"/>
      <c r="CV38" s="343"/>
      <c r="CW38" s="343"/>
      <c r="CX38" s="343"/>
      <c r="CY38" s="343"/>
      <c r="CZ38" s="343"/>
      <c r="DA38" s="344"/>
      <c r="DB38" s="344"/>
      <c r="DC38" s="344"/>
      <c r="DD38" s="344"/>
      <c r="DE38" s="344"/>
      <c r="DF38" s="344"/>
      <c r="DG38" s="344"/>
      <c r="DH38" s="344"/>
    </row>
  </sheetData>
  <sheetProtection sheet="1" formatCells="0" selectLockedCells="1"/>
  <mergeCells count="119">
    <mergeCell ref="CS37:CZ38"/>
    <mergeCell ref="DA37:DH38"/>
    <mergeCell ref="B35:D35"/>
    <mergeCell ref="B36:D36"/>
    <mergeCell ref="B34:D34"/>
    <mergeCell ref="E34:BS34"/>
    <mergeCell ref="E35:BS35"/>
    <mergeCell ref="BT35:DH35"/>
    <mergeCell ref="E36:X36"/>
    <mergeCell ref="Y36:AK36"/>
    <mergeCell ref="AL36:AM36"/>
    <mergeCell ref="AN36:BQ36"/>
    <mergeCell ref="BR36:BS36"/>
    <mergeCell ref="BT36:DH36"/>
    <mergeCell ref="B31:D31"/>
    <mergeCell ref="E31:BS31"/>
    <mergeCell ref="BT31:DH31"/>
    <mergeCell ref="E32:BS32"/>
    <mergeCell ref="B33:D33"/>
    <mergeCell ref="E33:BS33"/>
    <mergeCell ref="BT33:DH33"/>
    <mergeCell ref="B27:DH27"/>
    <mergeCell ref="B29:D29"/>
    <mergeCell ref="E29:BS29"/>
    <mergeCell ref="B30:D30"/>
    <mergeCell ref="E30:BS30"/>
    <mergeCell ref="BT30:BX30"/>
    <mergeCell ref="BY30:CA30"/>
    <mergeCell ref="CB30:CF30"/>
    <mergeCell ref="CG30:CI30"/>
    <mergeCell ref="CJ30:DG30"/>
    <mergeCell ref="B32:D32"/>
    <mergeCell ref="B25:E25"/>
    <mergeCell ref="F25:AK25"/>
    <mergeCell ref="AL25:BA25"/>
    <mergeCell ref="BB25:BQ25"/>
    <mergeCell ref="BR25:CG25"/>
    <mergeCell ref="B26:E26"/>
    <mergeCell ref="F26:AK26"/>
    <mergeCell ref="AL26:BA26"/>
    <mergeCell ref="BB26:BQ26"/>
    <mergeCell ref="BR26:CG26"/>
    <mergeCell ref="B23:E23"/>
    <mergeCell ref="F23:AK23"/>
    <mergeCell ref="AL23:BA23"/>
    <mergeCell ref="BB23:BQ23"/>
    <mergeCell ref="BR23:CG23"/>
    <mergeCell ref="B24:E24"/>
    <mergeCell ref="F24:AK24"/>
    <mergeCell ref="AL24:BA24"/>
    <mergeCell ref="BB24:BQ24"/>
    <mergeCell ref="BR24:CG24"/>
    <mergeCell ref="B21:E22"/>
    <mergeCell ref="F21:AK22"/>
    <mergeCell ref="AL21:BA21"/>
    <mergeCell ref="BB21:BQ21"/>
    <mergeCell ref="BR21:CG21"/>
    <mergeCell ref="AL22:BA22"/>
    <mergeCell ref="BB22:BQ22"/>
    <mergeCell ref="BR22:CG22"/>
    <mergeCell ref="DF17:DH17"/>
    <mergeCell ref="B18:P18"/>
    <mergeCell ref="Q18:AV18"/>
    <mergeCell ref="AW18:BK18"/>
    <mergeCell ref="BL18:DH18"/>
    <mergeCell ref="B19:DH19"/>
    <mergeCell ref="CA17:CF17"/>
    <mergeCell ref="CG17:CI17"/>
    <mergeCell ref="CJ17:CO17"/>
    <mergeCell ref="CP17:CR17"/>
    <mergeCell ref="CS17:CY17"/>
    <mergeCell ref="CZ17:DE17"/>
    <mergeCell ref="AN17:AS17"/>
    <mergeCell ref="AT17:AV17"/>
    <mergeCell ref="AW17:BK17"/>
    <mergeCell ref="BL17:BQ17"/>
    <mergeCell ref="BR17:BW17"/>
    <mergeCell ref="BX17:BZ17"/>
    <mergeCell ref="B17:P17"/>
    <mergeCell ref="Q17:V17"/>
    <mergeCell ref="W17:AA17"/>
    <mergeCell ref="AB17:AD17"/>
    <mergeCell ref="AE17:AJ17"/>
    <mergeCell ref="AK17:AM17"/>
    <mergeCell ref="B15:P15"/>
    <mergeCell ref="Q15:DH15"/>
    <mergeCell ref="B16:P16"/>
    <mergeCell ref="Q16:AV16"/>
    <mergeCell ref="AW16:BK16"/>
    <mergeCell ref="BL16:DH16"/>
    <mergeCell ref="CQ12:CS12"/>
    <mergeCell ref="CT12:CY12"/>
    <mergeCell ref="CZ12:DB12"/>
    <mergeCell ref="B13:BU13"/>
    <mergeCell ref="BV13:DB13"/>
    <mergeCell ref="B14:P14"/>
    <mergeCell ref="Q14:DH14"/>
    <mergeCell ref="B12:S12"/>
    <mergeCell ref="T12:BL12"/>
    <mergeCell ref="BV12:CA12"/>
    <mergeCell ref="CB12:CG12"/>
    <mergeCell ref="CH12:CJ12"/>
    <mergeCell ref="CK12:CP12"/>
    <mergeCell ref="CV1:DH2"/>
    <mergeCell ref="B10:S10"/>
    <mergeCell ref="T10:BU11"/>
    <mergeCell ref="BV10:CC11"/>
    <mergeCell ref="CD10:CI11"/>
    <mergeCell ref="CJ10:CL11"/>
    <mergeCell ref="CM10:DB11"/>
    <mergeCell ref="B3:BS4"/>
    <mergeCell ref="BV3:DB3"/>
    <mergeCell ref="CE4:CP4"/>
    <mergeCell ref="CQ4:DB4"/>
    <mergeCell ref="CE5:CP8"/>
    <mergeCell ref="CQ5:DB8"/>
    <mergeCell ref="BV6:CA8"/>
    <mergeCell ref="B8:S8"/>
    <mergeCell ref="T8:AM8"/>
  </mergeCells>
  <phoneticPr fontId="1"/>
  <dataValidations count="4">
    <dataValidation type="list" allowBlank="1" showInputMessage="1" sqref="Q18:AV18" xr:uid="{B4C17158-7038-413E-96F4-66449A752171}">
      <formula1>"直径50×高さ100㎜,直径100×高さ200㎜,直径125×高さ250㎜,ボス供試体□短辺100×100×長辺200㎜,曲げ□幅150×高さ150×長さ530㎜,□40×40×160㎜"</formula1>
    </dataValidation>
    <dataValidation type="list" allowBlank="1" showInputMessage="1" sqref="BL16:DH16" xr:uid="{083AA402-4D1A-4A41-B16B-F2E302E35B45}">
      <formula1>"標準養生,現場水中,現場空中,現場封かん"</formula1>
    </dataValidation>
    <dataValidation type="list" allowBlank="1" showInputMessage="1" showErrorMessage="1" sqref="B29:B36 C29:D31 C33:D34" xr:uid="{F4ACB7FB-D9AA-48C7-A3FE-AE42DF27BD7F}">
      <formula1>"□,■"</formula1>
    </dataValidation>
    <dataValidation imeMode="off" allowBlank="1" showInputMessage="1" showErrorMessage="1" sqref="W17:AA17 AE17:AJ17 AN17:AS17" xr:uid="{2A9A1876-2362-4D24-84B8-23B8CBF9563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fitToHeight="2" orientation="portrait" r:id="rId1"/>
  <headerFooter>
    <oddFooter>&amp;R&amp;8 2024.2.7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C依頼書</vt:lpstr>
      <vt:lpstr>入力</vt:lpstr>
      <vt:lpstr>入力 (4本)</vt:lpstr>
      <vt:lpstr>入力!Print_Area</vt:lpstr>
      <vt:lpstr>'入力 (4本)'!Print_Area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2024-02-14T06:42:04Z</dcterms:created>
  <dcterms:modified xsi:type="dcterms:W3CDTF">2024-02-14T07:11:37Z</dcterms:modified>
</cp:coreProperties>
</file>